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1"/>
  </bookViews>
  <sheets>
    <sheet name="Oxygraphs" sheetId="1" r:id="rId1"/>
    <sheet name="OXY calc" sheetId="2" r:id="rId2"/>
  </sheets>
  <definedNames/>
  <calcPr fullCalcOnLoad="1"/>
</workbook>
</file>

<file path=xl/sharedStrings.xml><?xml version="1.0" encoding="utf-8"?>
<sst xmlns="http://schemas.openxmlformats.org/spreadsheetml/2006/main" count="42" uniqueCount="36">
  <si>
    <r>
      <t>UW</t>
    </r>
    <r>
      <rPr>
        <sz val="14"/>
        <color indexed="28"/>
        <rFont val="Poster Bodoni ATT"/>
        <family val="1"/>
      </rPr>
      <t>University of Washington Oceanography Technical Services</t>
    </r>
  </si>
  <si>
    <t>School of Oceanography, Box 357940</t>
  </si>
  <si>
    <t>Marine Chemistry Laboratory</t>
  </si>
  <si>
    <t>University of Washington</t>
  </si>
  <si>
    <t>Katherine A. Krogslund, Manager</t>
  </si>
  <si>
    <t>Seattle, WA  98195-7940</t>
  </si>
  <si>
    <t>Phone:</t>
  </si>
  <si>
    <t>(206)-543-9235</t>
  </si>
  <si>
    <t>E-mail:</t>
  </si>
  <si>
    <t>kkrog@u.washington.edu</t>
  </si>
  <si>
    <t>Customer:</t>
  </si>
  <si>
    <t>Date:</t>
  </si>
  <si>
    <t>Ship/Site:</t>
  </si>
  <si>
    <t>Cruise:</t>
  </si>
  <si>
    <t>Analyst:</t>
  </si>
  <si>
    <t>Blank(ml):</t>
  </si>
  <si>
    <t>Standard(ml):</t>
  </si>
  <si>
    <t>Filename:</t>
  </si>
  <si>
    <t>Bottle #</t>
  </si>
  <si>
    <t>Depth</t>
  </si>
  <si>
    <t>Bottle Volume</t>
  </si>
  <si>
    <t>Buret Titer</t>
  </si>
  <si>
    <t>Dissolved Oxygen Concentration</t>
  </si>
  <si>
    <t>Comments</t>
  </si>
  <si>
    <t>m</t>
  </si>
  <si>
    <t>ml</t>
  </si>
  <si>
    <t>mg-at/liter</t>
  </si>
  <si>
    <t>mg/liter</t>
  </si>
  <si>
    <t>ml/liter</t>
  </si>
  <si>
    <t>Alexandrium Cysts</t>
  </si>
  <si>
    <t>Hood Canal</t>
  </si>
  <si>
    <t>Goreczny</t>
  </si>
  <si>
    <t>Station Number</t>
  </si>
  <si>
    <t>14b</t>
  </si>
  <si>
    <t>12b</t>
  </si>
  <si>
    <t>overdone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</si>
</sst>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"/>
    <numFmt numFmtId="167" formatCode="0.0000"/>
    <numFmt numFmtId="168" formatCode="0.0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b/>
      <sz val="12"/>
      <name val="Geneva"/>
      <family val="0"/>
    </font>
    <font>
      <b/>
      <sz val="12"/>
      <name val="Arial"/>
      <family val="0"/>
    </font>
    <font>
      <b/>
      <sz val="10"/>
      <name val="Geneva"/>
      <family val="0"/>
    </font>
    <font>
      <b/>
      <sz val="14"/>
      <name val="Times New Roman"/>
      <family val="0"/>
    </font>
    <font>
      <sz val="48"/>
      <color indexed="28"/>
      <name val="Poster Bodoni ATT"/>
      <family val="1"/>
    </font>
    <font>
      <sz val="14"/>
      <color indexed="28"/>
      <name val="Poster Bodoni ATT"/>
      <family val="1"/>
    </font>
    <font>
      <i/>
      <sz val="11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4" xfId="0" applyFill="1" applyBorder="1" applyAlignment="1">
      <alignment/>
    </xf>
    <xf numFmtId="164" fontId="0" fillId="2" borderId="5" xfId="0" applyNumberFormat="1" applyFill="1" applyBorder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5" xfId="0" applyFill="1" applyBorder="1" applyAlignment="1">
      <alignment horizontal="left"/>
    </xf>
    <xf numFmtId="164" fontId="0" fillId="2" borderId="5" xfId="0" applyNumberFormat="1" applyFill="1" applyBorder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5" fontId="0" fillId="2" borderId="6" xfId="0" applyNumberFormat="1" applyFill="1" applyBorder="1" applyAlignment="1">
      <alignment/>
    </xf>
    <xf numFmtId="165" fontId="0" fillId="2" borderId="7" xfId="0" applyNumberFormat="1" applyFill="1" applyBorder="1" applyAlignment="1">
      <alignment horizontal="right"/>
    </xf>
    <xf numFmtId="165" fontId="0" fillId="2" borderId="8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65" fontId="0" fillId="2" borderId="5" xfId="0" applyNumberFormat="1" applyFill="1" applyBorder="1" applyAlignment="1">
      <alignment/>
    </xf>
    <xf numFmtId="165" fontId="0" fillId="2" borderId="5" xfId="0" applyNumberFormat="1" applyFill="1" applyBorder="1" applyAlignment="1">
      <alignment horizontal="left"/>
    </xf>
    <xf numFmtId="165" fontId="7" fillId="0" borderId="0" xfId="0" applyNumberFormat="1" applyFont="1" applyAlignment="1">
      <alignment/>
    </xf>
    <xf numFmtId="165" fontId="0" fillId="2" borderId="2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2" fontId="0" fillId="2" borderId="2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5" xfId="0" applyNumberFormat="1" applyFill="1" applyBorder="1" applyAlignment="1">
      <alignment horizontal="left"/>
    </xf>
    <xf numFmtId="2" fontId="1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" fontId="0" fillId="2" borderId="0" xfId="0" applyNumberFormat="1" applyFill="1" applyBorder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TN-177 Dissolved Oxygen (titrated)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35"/>
          <c:w val="0.760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'OXY calc'!$B$14</c:f>
              <c:strCache>
                <c:ptCount val="1"/>
                <c:pt idx="0">
                  <c:v>A27-Pt. Madison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'OXY calc'!$I$14:$I$19</c:f>
              <c:numCache>
                <c:ptCount val="6"/>
                <c:pt idx="0">
                  <c:v>5.923972160680417</c:v>
                </c:pt>
                <c:pt idx="1">
                  <c:v>5.8210670417364705</c:v>
                </c:pt>
                <c:pt idx="2">
                  <c:v>5.912224367943633</c:v>
                </c:pt>
                <c:pt idx="3">
                  <c:v>6.000193272955756</c:v>
                </c:pt>
                <c:pt idx="4">
                  <c:v>6.03747865909307</c:v>
                </c:pt>
                <c:pt idx="5">
                  <c:v>5.966940596539762</c:v>
                </c:pt>
              </c:numCache>
            </c:numRef>
          </c:xVal>
          <c:yVal>
            <c:numRef>
              <c:f>'OXY calc'!$D$14:$D$19</c:f>
              <c:numCache>
                <c:ptCount val="6"/>
                <c:pt idx="0">
                  <c:v>27</c:v>
                </c:pt>
                <c:pt idx="1">
                  <c:v>27</c:v>
                </c:pt>
                <c:pt idx="2">
                  <c:v>10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'OXY calc'!$B$20</c:f>
              <c:strCache>
                <c:ptCount val="1"/>
                <c:pt idx="0">
                  <c:v>A16-Penn Cove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'OXY calc'!$I$20:$I$25</c:f>
              <c:numCache>
                <c:ptCount val="6"/>
                <c:pt idx="0">
                  <c:v>3.814413677804372</c:v>
                </c:pt>
                <c:pt idx="1">
                  <c:v>3.7621638264225097</c:v>
                </c:pt>
                <c:pt idx="2">
                  <c:v>3.4530927986859736</c:v>
                </c:pt>
                <c:pt idx="3">
                  <c:v>3.4580336462841696</c:v>
                </c:pt>
                <c:pt idx="4">
                  <c:v>5.217486844765134</c:v>
                </c:pt>
                <c:pt idx="5">
                  <c:v>5.174014665351072</c:v>
                </c:pt>
              </c:numCache>
            </c:numRef>
          </c:xVal>
          <c:yVal>
            <c:numRef>
              <c:f>'OXY calc'!$D$20:$D$25</c:f>
              <c:numCache>
                <c:ptCount val="6"/>
                <c:pt idx="0">
                  <c:v>23</c:v>
                </c:pt>
                <c:pt idx="1">
                  <c:v>23</c:v>
                </c:pt>
                <c:pt idx="2">
                  <c:v>10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'OXY calc'!$B$26</c:f>
              <c:strCache>
                <c:ptCount val="1"/>
                <c:pt idx="0">
                  <c:v>A6-Smith Island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'OXY calc'!$I$26:$I$31</c:f>
              <c:numCache>
                <c:ptCount val="6"/>
                <c:pt idx="0">
                  <c:v>5.400542558613176</c:v>
                </c:pt>
                <c:pt idx="1">
                  <c:v>5.393901097967743</c:v>
                </c:pt>
                <c:pt idx="2">
                  <c:v>5.532240318045023</c:v>
                </c:pt>
                <c:pt idx="3">
                  <c:v>5.503968404927695</c:v>
                </c:pt>
                <c:pt idx="4">
                  <c:v>4.919815234908804</c:v>
                </c:pt>
                <c:pt idx="5">
                  <c:v>4.912513836268228</c:v>
                </c:pt>
              </c:numCache>
            </c:numRef>
          </c:xVal>
          <c:yVal>
            <c:numRef>
              <c:f>'OXY calc'!$D$26:$D$31</c:f>
              <c:numCache>
                <c:ptCount val="6"/>
                <c:pt idx="0">
                  <c:v>12</c:v>
                </c:pt>
                <c:pt idx="1">
                  <c:v>12</c:v>
                </c:pt>
                <c:pt idx="2">
                  <c:v>2</c:v>
                </c:pt>
                <c:pt idx="3">
                  <c:v>2</c:v>
                </c:pt>
                <c:pt idx="4">
                  <c:v>67</c:v>
                </c:pt>
                <c:pt idx="5">
                  <c:v>67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'OXY calc'!$B$32</c:f>
              <c:strCache>
                <c:ptCount val="1"/>
                <c:pt idx="0">
                  <c:v>A11-South Point (HC)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xVal>
            <c:numRef>
              <c:f>'OXY calc'!$I$32:$I$38</c:f>
              <c:numCache>
                <c:ptCount val="7"/>
                <c:pt idx="0">
                  <c:v>5.371616674862055</c:v>
                </c:pt>
                <c:pt idx="1">
                  <c:v>5.313532447139744</c:v>
                </c:pt>
                <c:pt idx="2">
                  <c:v>5.241942840537695</c:v>
                </c:pt>
                <c:pt idx="3">
                  <c:v>5.153124910076288</c:v>
                </c:pt>
                <c:pt idx="4">
                  <c:v>5.969060807858361</c:v>
                </c:pt>
                <c:pt idx="5">
                  <c:v>5.9923393572267605</c:v>
                </c:pt>
                <c:pt idx="6">
                  <c:v>5.39778351156818</c:v>
                </c:pt>
              </c:numCache>
            </c:numRef>
          </c:xVal>
          <c:yVal>
            <c:numRef>
              <c:f>'OXY calc'!$D$32:$D$38</c:f>
              <c:numCache>
                <c:ptCount val="7"/>
                <c:pt idx="0">
                  <c:v>62</c:v>
                </c:pt>
                <c:pt idx="1">
                  <c:v>62</c:v>
                </c:pt>
                <c:pt idx="2">
                  <c:v>18</c:v>
                </c:pt>
                <c:pt idx="3">
                  <c:v>18</c:v>
                </c:pt>
                <c:pt idx="4">
                  <c:v>2</c:v>
                </c:pt>
                <c:pt idx="5">
                  <c:v>2</c:v>
                </c:pt>
                <c:pt idx="6">
                  <c:v>67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'OXY calc'!$B$38</c:f>
              <c:strCache>
                <c:ptCount val="1"/>
                <c:pt idx="0">
                  <c:v>A15-Lynch Cove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800080"/>
                  </a:solidFill>
                </a:ln>
              </c:spPr>
            </c:marker>
          </c:dPt>
          <c:xVal>
            <c:numRef>
              <c:f>'OXY calc'!$I$39:$I$45</c:f>
              <c:numCache>
                <c:ptCount val="7"/>
                <c:pt idx="0">
                  <c:v>1.1973283146652227</c:v>
                </c:pt>
                <c:pt idx="1">
                  <c:v>1.1826374016507664</c:v>
                </c:pt>
                <c:pt idx="2">
                  <c:v>2.8840929626219975</c:v>
                </c:pt>
                <c:pt idx="3">
                  <c:v>2.9247695945580583</c:v>
                </c:pt>
                <c:pt idx="4">
                  <c:v>8.085463018221796</c:v>
                </c:pt>
                <c:pt idx="5">
                  <c:v>8.107402230468342</c:v>
                </c:pt>
                <c:pt idx="6">
                  <c:v>2.418330113685392</c:v>
                </c:pt>
              </c:numCache>
            </c:numRef>
          </c:xVal>
          <c:yVal>
            <c:numRef>
              <c:f>'OXY calc'!$D$39:$D$45</c:f>
              <c:numCache>
                <c:ptCount val="7"/>
                <c:pt idx="0">
                  <c:v>24</c:v>
                </c:pt>
                <c:pt idx="1">
                  <c:v>24</c:v>
                </c:pt>
                <c:pt idx="2">
                  <c:v>13</c:v>
                </c:pt>
                <c:pt idx="3">
                  <c:v>13</c:v>
                </c:pt>
                <c:pt idx="4">
                  <c:v>2</c:v>
                </c:pt>
                <c:pt idx="5">
                  <c:v>2</c:v>
                </c:pt>
                <c:pt idx="6">
                  <c:v>29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'OXY calc'!$B$46</c:f>
              <c:strCache>
                <c:ptCount val="1"/>
                <c:pt idx="0">
                  <c:v>A12-Dabob Mouth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'OXY calc'!$I$46:$I$52</c:f>
              <c:numCache>
                <c:ptCount val="7"/>
                <c:pt idx="0">
                  <c:v>3.546234786150712</c:v>
                </c:pt>
                <c:pt idx="1">
                  <c:v>3.4598328583168367</c:v>
                </c:pt>
                <c:pt idx="2">
                  <c:v>4.475302054766493</c:v>
                </c:pt>
                <c:pt idx="3">
                  <c:v>4.502204709615836</c:v>
                </c:pt>
                <c:pt idx="4">
                  <c:v>6.609128342728275</c:v>
                </c:pt>
                <c:pt idx="5">
                  <c:v>6.574017314407424</c:v>
                </c:pt>
                <c:pt idx="6">
                  <c:v>3.542683652189088</c:v>
                </c:pt>
              </c:numCache>
            </c:numRef>
          </c:xVal>
          <c:yVal>
            <c:numRef>
              <c:f>'OXY calc'!$D$46:$D$52</c:f>
              <c:numCache>
                <c:ptCount val="7"/>
                <c:pt idx="0">
                  <c:v>127</c:v>
                </c:pt>
                <c:pt idx="1">
                  <c:v>127</c:v>
                </c:pt>
                <c:pt idx="2">
                  <c:v>15</c:v>
                </c:pt>
                <c:pt idx="3">
                  <c:v>15</c:v>
                </c:pt>
                <c:pt idx="4">
                  <c:v>2</c:v>
                </c:pt>
                <c:pt idx="5">
                  <c:v>2</c:v>
                </c:pt>
                <c:pt idx="6">
                  <c:v>130</c:v>
                </c:pt>
              </c:numCache>
            </c:numRef>
          </c:yVal>
          <c:smooth val="0"/>
        </c:ser>
        <c:axId val="26134000"/>
        <c:axId val="33879409"/>
      </c:scatterChart>
      <c:valAx>
        <c:axId val="261340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Dissolved Oxygen, ml/L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79409"/>
        <c:crosses val="autoZero"/>
        <c:crossBetween val="midCat"/>
        <c:dispUnits/>
      </c:valAx>
      <c:valAx>
        <c:axId val="3387940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Depth, m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340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75" zoomScaleNormal="75" workbookViewId="0" topLeftCell="A43">
      <selection activeCell="J72" sqref="J72"/>
    </sheetView>
  </sheetViews>
  <sheetFormatPr defaultColWidth="9.140625" defaultRowHeight="12.75"/>
  <cols>
    <col min="1" max="1" width="8.7109375" style="0" customWidth="1"/>
    <col min="2" max="2" width="18.7109375" style="0" customWidth="1"/>
    <col min="3" max="3" width="9.7109375" style="0" bestFit="1" customWidth="1"/>
    <col min="4" max="4" width="7.7109375" style="0" customWidth="1"/>
    <col min="5" max="5" width="13.7109375" style="0" customWidth="1"/>
    <col min="6" max="7" width="10.7109375" style="2" customWidth="1"/>
    <col min="8" max="9" width="10.7109375" style="12" customWidth="1"/>
    <col min="10" max="10" width="9.7109375" style="0" customWidth="1"/>
    <col min="11" max="11" width="12.28125" style="0" bestFit="1" customWidth="1"/>
  </cols>
  <sheetData>
    <row r="1" spans="1:5" ht="61.5">
      <c r="A1" s="22" t="s">
        <v>0</v>
      </c>
      <c r="E1" s="21"/>
    </row>
    <row r="2" spans="1:11" ht="15.75">
      <c r="A2" s="15" t="s">
        <v>1</v>
      </c>
      <c r="B2" s="15"/>
      <c r="C2" s="15"/>
      <c r="D2" s="15"/>
      <c r="E2" s="16"/>
      <c r="F2" s="17"/>
      <c r="H2" s="34" t="s">
        <v>2</v>
      </c>
      <c r="I2" s="34"/>
      <c r="J2" s="18"/>
      <c r="K2" s="18"/>
    </row>
    <row r="3" spans="1:11" ht="15.75">
      <c r="A3" s="15" t="s">
        <v>3</v>
      </c>
      <c r="B3" s="15"/>
      <c r="C3" s="15"/>
      <c r="D3" s="15"/>
      <c r="E3" s="16"/>
      <c r="F3" s="17"/>
      <c r="H3" s="34" t="s">
        <v>4</v>
      </c>
      <c r="I3" s="34"/>
      <c r="J3" s="18"/>
      <c r="K3" s="18"/>
    </row>
    <row r="4" spans="1:9" ht="15.75">
      <c r="A4" s="15" t="s">
        <v>5</v>
      </c>
      <c r="B4" s="15"/>
      <c r="C4" s="15"/>
      <c r="D4" s="15"/>
      <c r="E4" s="18"/>
      <c r="F4" s="17"/>
      <c r="H4" s="35" t="s">
        <v>6</v>
      </c>
      <c r="I4" s="34" t="s">
        <v>7</v>
      </c>
    </row>
    <row r="5" spans="1:11" ht="15.75">
      <c r="A5" s="19"/>
      <c r="B5" s="19"/>
      <c r="C5" s="19"/>
      <c r="D5" s="19"/>
      <c r="E5" s="20"/>
      <c r="F5" s="31"/>
      <c r="H5" s="35" t="s">
        <v>8</v>
      </c>
      <c r="I5" s="34" t="s">
        <v>9</v>
      </c>
      <c r="J5" s="18"/>
      <c r="K5" s="19"/>
    </row>
    <row r="6" spans="1:9" ht="15" thickBot="1">
      <c r="A6" s="23"/>
      <c r="E6" s="1"/>
      <c r="I6" s="36"/>
    </row>
    <row r="7" spans="1:11" ht="13.5" thickTop="1">
      <c r="A7" s="3" t="s">
        <v>10</v>
      </c>
      <c r="B7" s="4" t="s">
        <v>29</v>
      </c>
      <c r="C7" s="4"/>
      <c r="D7" s="4"/>
      <c r="E7" s="5"/>
      <c r="F7" s="32"/>
      <c r="G7" s="32"/>
      <c r="H7" s="37"/>
      <c r="I7" s="37"/>
      <c r="J7" s="5" t="s">
        <v>11</v>
      </c>
      <c r="K7" s="24">
        <v>38850</v>
      </c>
    </row>
    <row r="8" spans="1:11" ht="12.75">
      <c r="A8" s="6" t="s">
        <v>12</v>
      </c>
      <c r="B8" s="7" t="s">
        <v>30</v>
      </c>
      <c r="C8" s="7"/>
      <c r="D8" s="27"/>
      <c r="E8" s="28" t="s">
        <v>13</v>
      </c>
      <c r="F8" s="50">
        <v>38850</v>
      </c>
      <c r="G8" s="33"/>
      <c r="H8" s="38"/>
      <c r="I8" s="38"/>
      <c r="J8" s="7" t="s">
        <v>14</v>
      </c>
      <c r="K8" s="25" t="s">
        <v>31</v>
      </c>
    </row>
    <row r="9" spans="1:11" ht="13.5" thickBot="1">
      <c r="A9" s="8" t="s">
        <v>15</v>
      </c>
      <c r="B9" s="29">
        <v>0.006</v>
      </c>
      <c r="C9" s="29"/>
      <c r="D9" s="13"/>
      <c r="E9" s="14" t="s">
        <v>16</v>
      </c>
      <c r="F9" s="30">
        <v>0.452</v>
      </c>
      <c r="G9" s="30"/>
      <c r="H9" s="39"/>
      <c r="I9" s="39"/>
      <c r="J9" s="9" t="s">
        <v>17</v>
      </c>
      <c r="K9" s="26" t="s">
        <v>30</v>
      </c>
    </row>
    <row r="10" spans="10:11" ht="13.5" thickTop="1">
      <c r="J10" s="11"/>
      <c r="K10" s="11"/>
    </row>
    <row r="12" spans="1:11" ht="12.75">
      <c r="A12" s="41"/>
      <c r="B12" s="41" t="s">
        <v>32</v>
      </c>
      <c r="C12" s="41" t="s">
        <v>18</v>
      </c>
      <c r="D12" s="41" t="s">
        <v>19</v>
      </c>
      <c r="E12" s="41" t="s">
        <v>20</v>
      </c>
      <c r="F12" s="42" t="s">
        <v>21</v>
      </c>
      <c r="G12" s="43"/>
      <c r="H12" s="40" t="s">
        <v>22</v>
      </c>
      <c r="I12" s="40"/>
      <c r="J12" s="44" t="s">
        <v>23</v>
      </c>
      <c r="K12" s="45"/>
    </row>
    <row r="13" spans="1:11" ht="13.5" thickBot="1">
      <c r="A13" s="46"/>
      <c r="B13" s="46"/>
      <c r="C13" s="46"/>
      <c r="D13" s="46" t="s">
        <v>24</v>
      </c>
      <c r="E13" s="46" t="s">
        <v>25</v>
      </c>
      <c r="F13" s="47" t="s">
        <v>25</v>
      </c>
      <c r="G13" s="47" t="s">
        <v>26</v>
      </c>
      <c r="H13" s="48" t="s">
        <v>27</v>
      </c>
      <c r="I13" s="48" t="s">
        <v>28</v>
      </c>
      <c r="J13" s="46"/>
      <c r="K13" s="49"/>
    </row>
    <row r="14" spans="2:11" ht="13.5" thickTop="1">
      <c r="B14">
        <v>14</v>
      </c>
      <c r="C14">
        <v>1</v>
      </c>
      <c r="D14" s="11">
        <v>1</v>
      </c>
      <c r="E14" s="12">
        <v>138.484</v>
      </c>
      <c r="F14" s="2">
        <v>0.789</v>
      </c>
      <c r="G14" s="2">
        <f>(50/(($E14-2)*($F$9-$B$9)))*($F14-$B$9)-0.0016</f>
        <v>0.6415542822477064</v>
      </c>
      <c r="H14" s="12">
        <f>16*$G14</f>
        <v>10.264868515963302</v>
      </c>
      <c r="I14" s="12">
        <f>11.2*$G14</f>
        <v>7.185407961174311</v>
      </c>
      <c r="J14" s="52"/>
      <c r="K14" s="10"/>
    </row>
    <row r="15" spans="2:11" ht="12.75">
      <c r="B15">
        <v>14</v>
      </c>
      <c r="C15">
        <v>2</v>
      </c>
      <c r="D15" s="11">
        <v>1</v>
      </c>
      <c r="E15" s="12">
        <v>145.859</v>
      </c>
      <c r="F15" s="2">
        <v>0.84</v>
      </c>
      <c r="G15" s="2">
        <f aca="true" t="shared" si="0" ref="G15:G52">(50/(($E15-2)*($F$9-$B$9)))*($F15-$B$9)-0.0016</f>
        <v>0.6483263712908723</v>
      </c>
      <c r="H15" s="12">
        <f aca="true" t="shared" si="1" ref="H15:H52">16*$G15</f>
        <v>10.373221940653957</v>
      </c>
      <c r="I15" s="12">
        <f aca="true" t="shared" si="2" ref="I15:I52">11.2*$G15</f>
        <v>7.2612553584577695</v>
      </c>
      <c r="J15" s="10"/>
      <c r="K15" s="10"/>
    </row>
    <row r="16" spans="2:11" ht="12.75">
      <c r="B16">
        <v>14</v>
      </c>
      <c r="C16">
        <v>3</v>
      </c>
      <c r="D16" s="11">
        <v>10</v>
      </c>
      <c r="E16" s="12">
        <v>145.336</v>
      </c>
      <c r="F16" s="2">
        <v>0.873</v>
      </c>
      <c r="G16" s="2">
        <f t="shared" si="0"/>
        <v>0.6765081474091669</v>
      </c>
      <c r="H16" s="12">
        <f t="shared" si="1"/>
        <v>10.82413035854667</v>
      </c>
      <c r="I16" s="12">
        <f t="shared" si="2"/>
        <v>7.576891250982668</v>
      </c>
      <c r="J16" s="10"/>
      <c r="K16" s="10"/>
    </row>
    <row r="17" spans="2:11" ht="12.75">
      <c r="B17">
        <v>14</v>
      </c>
      <c r="C17">
        <v>4</v>
      </c>
      <c r="D17" s="11">
        <v>10</v>
      </c>
      <c r="E17" s="12">
        <v>137.199</v>
      </c>
      <c r="F17" s="2">
        <v>0.823</v>
      </c>
      <c r="G17" s="2">
        <f t="shared" si="0"/>
        <v>0.6758601014143674</v>
      </c>
      <c r="H17" s="12">
        <f t="shared" si="1"/>
        <v>10.813761622629878</v>
      </c>
      <c r="I17" s="12">
        <f t="shared" si="2"/>
        <v>7.569633135840914</v>
      </c>
      <c r="J17" s="10"/>
      <c r="K17" s="10"/>
    </row>
    <row r="18" spans="2:11" ht="12.75">
      <c r="B18" t="s">
        <v>33</v>
      </c>
      <c r="C18">
        <v>5</v>
      </c>
      <c r="D18" s="11">
        <v>1</v>
      </c>
      <c r="E18" s="12">
        <v>141.485</v>
      </c>
      <c r="F18" s="2">
        <v>0.58</v>
      </c>
      <c r="G18" s="2">
        <f t="shared" si="0"/>
        <v>0.4597383215740284</v>
      </c>
      <c r="H18" s="12">
        <f t="shared" si="1"/>
        <v>7.355813145184454</v>
      </c>
      <c r="I18" s="12">
        <f t="shared" si="2"/>
        <v>5.149069201629118</v>
      </c>
      <c r="J18" s="10"/>
      <c r="K18" s="10"/>
    </row>
    <row r="19" spans="1:11" ht="12.75">
      <c r="A19" s="53"/>
      <c r="B19" s="53" t="s">
        <v>33</v>
      </c>
      <c r="C19" s="53">
        <v>6</v>
      </c>
      <c r="D19" s="57">
        <v>1</v>
      </c>
      <c r="E19" s="54">
        <v>142.574</v>
      </c>
      <c r="F19" s="55">
        <v>0.57</v>
      </c>
      <c r="G19" s="55">
        <f t="shared" si="0"/>
        <v>0.44818943155611635</v>
      </c>
      <c r="H19" s="54">
        <f t="shared" si="1"/>
        <v>7.1710309048978615</v>
      </c>
      <c r="I19" s="54">
        <f t="shared" si="2"/>
        <v>5.019721633428503</v>
      </c>
      <c r="J19" s="56"/>
      <c r="K19" s="56"/>
    </row>
    <row r="20" spans="2:11" ht="12.75">
      <c r="B20" s="59">
        <v>13</v>
      </c>
      <c r="C20">
        <v>8</v>
      </c>
      <c r="D20" s="11">
        <v>1</v>
      </c>
      <c r="E20" s="12">
        <v>140.81</v>
      </c>
      <c r="F20" s="2">
        <v>0.792</v>
      </c>
      <c r="G20" s="2">
        <f t="shared" si="0"/>
        <v>0.6332000282994821</v>
      </c>
      <c r="H20" s="12">
        <f t="shared" si="1"/>
        <v>10.131200452791713</v>
      </c>
      <c r="I20" s="12">
        <f t="shared" si="2"/>
        <v>7.091840316954198</v>
      </c>
      <c r="J20" s="52"/>
      <c r="K20" s="10"/>
    </row>
    <row r="21" spans="2:11" ht="12.75">
      <c r="B21">
        <v>13</v>
      </c>
      <c r="C21">
        <v>9</v>
      </c>
      <c r="D21" s="11">
        <v>1</v>
      </c>
      <c r="E21" s="12">
        <v>139.187</v>
      </c>
      <c r="F21" s="2">
        <v>0.841</v>
      </c>
      <c r="G21" s="2">
        <f t="shared" si="0"/>
        <v>0.6807523035772486</v>
      </c>
      <c r="H21" s="12">
        <f t="shared" si="1"/>
        <v>10.892036857235977</v>
      </c>
      <c r="I21" s="12">
        <f t="shared" si="2"/>
        <v>7.6244258000651834</v>
      </c>
      <c r="J21" s="10"/>
      <c r="K21" s="10"/>
    </row>
    <row r="22" spans="2:11" ht="12.75">
      <c r="B22">
        <v>13</v>
      </c>
      <c r="C22">
        <v>10</v>
      </c>
      <c r="D22" s="11">
        <v>121</v>
      </c>
      <c r="E22" s="12">
        <v>137.642</v>
      </c>
      <c r="F22" s="2">
        <v>0.117</v>
      </c>
      <c r="G22" s="2">
        <f t="shared" si="0"/>
        <v>0.09014109927854798</v>
      </c>
      <c r="H22" s="12">
        <f t="shared" si="1"/>
        <v>1.4422575884567677</v>
      </c>
      <c r="I22" s="12">
        <f t="shared" si="2"/>
        <v>1.0095803119197373</v>
      </c>
      <c r="J22" s="10"/>
      <c r="K22" s="10"/>
    </row>
    <row r="23" spans="2:11" ht="12.75">
      <c r="B23">
        <v>13</v>
      </c>
      <c r="C23">
        <v>11</v>
      </c>
      <c r="D23">
        <v>121</v>
      </c>
      <c r="E23" s="12">
        <v>140.643</v>
      </c>
      <c r="F23" s="2">
        <v>0.101</v>
      </c>
      <c r="G23" s="2">
        <f t="shared" si="0"/>
        <v>0.07521761225050407</v>
      </c>
      <c r="H23" s="12">
        <f t="shared" si="1"/>
        <v>1.203481796008065</v>
      </c>
      <c r="I23" s="12">
        <f t="shared" si="2"/>
        <v>0.8424372572056454</v>
      </c>
      <c r="J23" s="10"/>
      <c r="K23" s="10"/>
    </row>
    <row r="24" spans="2:11" ht="12.75">
      <c r="B24" t="s">
        <v>34</v>
      </c>
      <c r="C24">
        <v>13</v>
      </c>
      <c r="D24">
        <v>1</v>
      </c>
      <c r="E24" s="12">
        <v>138.55</v>
      </c>
      <c r="F24" s="2">
        <v>0.764</v>
      </c>
      <c r="G24" s="2">
        <f t="shared" si="0"/>
        <v>0.620718406996238</v>
      </c>
      <c r="H24" s="12">
        <f t="shared" si="1"/>
        <v>9.931494511939809</v>
      </c>
      <c r="I24" s="12">
        <f t="shared" si="2"/>
        <v>6.952046158357866</v>
      </c>
      <c r="J24" s="10"/>
      <c r="K24" s="10"/>
    </row>
    <row r="25" spans="1:11" ht="12.75">
      <c r="A25" s="53"/>
      <c r="B25" s="53" t="s">
        <v>34</v>
      </c>
      <c r="C25" s="53">
        <v>14</v>
      </c>
      <c r="D25" s="53">
        <v>1</v>
      </c>
      <c r="E25" s="54">
        <v>137.125</v>
      </c>
      <c r="F25" s="55">
        <v>0.771</v>
      </c>
      <c r="G25" s="55">
        <f t="shared" si="0"/>
        <v>0.6330888572696762</v>
      </c>
      <c r="H25" s="54">
        <f t="shared" si="1"/>
        <v>10.12942171631482</v>
      </c>
      <c r="I25" s="54">
        <f t="shared" si="2"/>
        <v>7.090595201420373</v>
      </c>
      <c r="J25" s="56"/>
      <c r="K25" s="56"/>
    </row>
    <row r="26" spans="2:11" ht="12.75">
      <c r="B26" t="s">
        <v>34</v>
      </c>
      <c r="C26">
        <v>12</v>
      </c>
      <c r="D26">
        <v>117</v>
      </c>
      <c r="E26" s="12">
        <v>139.919</v>
      </c>
      <c r="F26" s="2">
        <v>0.816</v>
      </c>
      <c r="G26" s="2">
        <f t="shared" si="0"/>
        <v>0.6568094641629678</v>
      </c>
      <c r="H26" s="12">
        <f t="shared" si="1"/>
        <v>10.508951426607485</v>
      </c>
      <c r="I26" s="12">
        <f t="shared" si="2"/>
        <v>7.356265998625239</v>
      </c>
      <c r="J26" s="51"/>
      <c r="K26" s="10"/>
    </row>
    <row r="27" spans="2:11" ht="12.75">
      <c r="B27" t="s">
        <v>34</v>
      </c>
      <c r="C27">
        <v>15</v>
      </c>
      <c r="D27">
        <v>117</v>
      </c>
      <c r="E27" s="12">
        <v>147.237</v>
      </c>
      <c r="F27" s="2">
        <v>0.851</v>
      </c>
      <c r="G27" s="2">
        <f t="shared" si="0"/>
        <v>0.6506507467383371</v>
      </c>
      <c r="H27" s="12">
        <f t="shared" si="1"/>
        <v>10.410411947813394</v>
      </c>
      <c r="I27" s="12">
        <f t="shared" si="2"/>
        <v>7.287288363469375</v>
      </c>
      <c r="J27" s="10"/>
      <c r="K27" s="10"/>
    </row>
    <row r="28" spans="2:11" ht="12.75">
      <c r="B28">
        <v>12</v>
      </c>
      <c r="C28">
        <v>16</v>
      </c>
      <c r="D28">
        <v>1</v>
      </c>
      <c r="E28" s="12">
        <v>141.347</v>
      </c>
      <c r="F28" s="2">
        <v>0.837</v>
      </c>
      <c r="G28" s="2">
        <f t="shared" si="0"/>
        <v>0.6669571628924803</v>
      </c>
      <c r="H28" s="12">
        <f t="shared" si="1"/>
        <v>10.671314606279685</v>
      </c>
      <c r="I28" s="12">
        <f t="shared" si="2"/>
        <v>7.4699202243957785</v>
      </c>
      <c r="J28" s="10"/>
      <c r="K28" s="10"/>
    </row>
    <row r="29" spans="2:11" ht="12.75">
      <c r="B29">
        <v>12</v>
      </c>
      <c r="C29">
        <v>17</v>
      </c>
      <c r="D29">
        <v>1</v>
      </c>
      <c r="E29" s="12">
        <v>137.468</v>
      </c>
      <c r="F29" s="2">
        <v>0.811</v>
      </c>
      <c r="G29" s="2">
        <f t="shared" si="0"/>
        <v>0.6645841672668118</v>
      </c>
      <c r="H29" s="12">
        <f t="shared" si="1"/>
        <v>10.633346676268989</v>
      </c>
      <c r="I29" s="12">
        <f t="shared" si="2"/>
        <v>7.443342673388291</v>
      </c>
      <c r="J29" s="10"/>
      <c r="K29" s="10"/>
    </row>
    <row r="30" spans="2:11" ht="12.75">
      <c r="B30">
        <v>12</v>
      </c>
      <c r="C30">
        <v>18</v>
      </c>
      <c r="D30">
        <v>9</v>
      </c>
      <c r="E30" s="12">
        <v>138.752</v>
      </c>
      <c r="F30" s="2">
        <v>0.688</v>
      </c>
      <c r="G30" s="2">
        <f t="shared" si="0"/>
        <v>0.5574952900369939</v>
      </c>
      <c r="H30" s="12">
        <f t="shared" si="1"/>
        <v>8.919924640591903</v>
      </c>
      <c r="I30" s="12">
        <f t="shared" si="2"/>
        <v>6.243947248414332</v>
      </c>
      <c r="J30" s="10"/>
      <c r="K30" s="10"/>
    </row>
    <row r="31" spans="1:11" ht="12.75">
      <c r="A31" s="53"/>
      <c r="B31" s="53">
        <v>12</v>
      </c>
      <c r="C31" s="53">
        <v>19</v>
      </c>
      <c r="D31" s="53">
        <v>9</v>
      </c>
      <c r="E31" s="54">
        <v>142.353</v>
      </c>
      <c r="F31" s="55">
        <v>0.704</v>
      </c>
      <c r="G31" s="55">
        <f t="shared" si="0"/>
        <v>0.5559308050147355</v>
      </c>
      <c r="H31" s="54">
        <f t="shared" si="1"/>
        <v>8.894892880235767</v>
      </c>
      <c r="I31" s="54">
        <f t="shared" si="2"/>
        <v>6.226425016165037</v>
      </c>
      <c r="J31" s="56"/>
      <c r="K31" s="56"/>
    </row>
    <row r="32" spans="2:11" ht="12.75">
      <c r="B32" s="59">
        <v>15</v>
      </c>
      <c r="C32">
        <v>20</v>
      </c>
      <c r="D32">
        <v>1</v>
      </c>
      <c r="E32" s="12">
        <v>138.125</v>
      </c>
      <c r="F32" s="2">
        <v>0.796</v>
      </c>
      <c r="G32" s="2">
        <f t="shared" si="0"/>
        <v>0.6490154080552776</v>
      </c>
      <c r="H32" s="12">
        <f t="shared" si="1"/>
        <v>10.384246528884441</v>
      </c>
      <c r="I32" s="12">
        <f t="shared" si="2"/>
        <v>7.268972570219108</v>
      </c>
      <c r="J32" s="52"/>
      <c r="K32" s="10"/>
    </row>
    <row r="33" spans="2:11" ht="12.75">
      <c r="B33" s="59">
        <v>15</v>
      </c>
      <c r="C33">
        <v>21</v>
      </c>
      <c r="D33">
        <v>1</v>
      </c>
      <c r="E33" s="12">
        <v>139.306</v>
      </c>
      <c r="F33" s="2">
        <v>0.799</v>
      </c>
      <c r="G33" s="2">
        <f t="shared" si="0"/>
        <v>0.6458687580402882</v>
      </c>
      <c r="H33" s="12">
        <f t="shared" si="1"/>
        <v>10.333900128644611</v>
      </c>
      <c r="I33" s="12">
        <f t="shared" si="2"/>
        <v>7.233730090051227</v>
      </c>
      <c r="J33" s="10"/>
      <c r="K33" s="10"/>
    </row>
    <row r="34" spans="2:11" ht="12.75">
      <c r="B34" s="59">
        <v>15</v>
      </c>
      <c r="C34">
        <v>22</v>
      </c>
      <c r="D34">
        <v>9</v>
      </c>
      <c r="E34" s="12">
        <v>138.304</v>
      </c>
      <c r="F34" s="2">
        <v>0.814</v>
      </c>
      <c r="G34" s="2">
        <f t="shared" si="0"/>
        <v>0.6629656740906766</v>
      </c>
      <c r="H34" s="12">
        <f t="shared" si="1"/>
        <v>10.607450785450826</v>
      </c>
      <c r="I34" s="12">
        <f t="shared" si="2"/>
        <v>7.425215549815578</v>
      </c>
      <c r="J34" s="10"/>
      <c r="K34" s="10"/>
    </row>
    <row r="35" spans="2:11" ht="12.75">
      <c r="B35" s="59">
        <v>15</v>
      </c>
      <c r="C35">
        <v>23</v>
      </c>
      <c r="D35">
        <v>9</v>
      </c>
      <c r="E35" s="12">
        <v>137.617</v>
      </c>
      <c r="F35" s="2">
        <v>0.694</v>
      </c>
      <c r="G35" s="2">
        <f t="shared" si="0"/>
        <v>0.5671343389327984</v>
      </c>
      <c r="H35" s="12">
        <f t="shared" si="1"/>
        <v>9.074149422924775</v>
      </c>
      <c r="I35" s="12">
        <f t="shared" si="2"/>
        <v>6.3519045960473415</v>
      </c>
      <c r="J35" s="10" t="s">
        <v>35</v>
      </c>
      <c r="K35" s="10"/>
    </row>
    <row r="36" spans="2:11" ht="12.75">
      <c r="B36" s="59">
        <v>16</v>
      </c>
      <c r="C36">
        <v>24</v>
      </c>
      <c r="D36">
        <v>1</v>
      </c>
      <c r="E36" s="12">
        <v>137.118</v>
      </c>
      <c r="F36" s="2">
        <v>0.483</v>
      </c>
      <c r="G36" s="2">
        <f t="shared" si="0"/>
        <v>0.39416767213006376</v>
      </c>
      <c r="H36" s="12">
        <f t="shared" si="1"/>
        <v>6.30668275408102</v>
      </c>
      <c r="I36" s="12">
        <f t="shared" si="2"/>
        <v>4.414677927856713</v>
      </c>
      <c r="J36" s="10"/>
      <c r="K36" s="10"/>
    </row>
    <row r="37" spans="2:11" ht="12.75">
      <c r="B37" s="53">
        <v>16</v>
      </c>
      <c r="C37">
        <v>25</v>
      </c>
      <c r="D37">
        <v>1</v>
      </c>
      <c r="E37" s="12">
        <v>147.724</v>
      </c>
      <c r="F37" s="2">
        <v>0.724</v>
      </c>
      <c r="G37" s="2">
        <f t="shared" si="0"/>
        <v>0.5507679938966875</v>
      </c>
      <c r="H37" s="12">
        <f t="shared" si="1"/>
        <v>8.812287902347</v>
      </c>
      <c r="I37" s="12">
        <f t="shared" si="2"/>
        <v>6.1686015316429</v>
      </c>
      <c r="J37" s="10"/>
      <c r="K37" s="10"/>
    </row>
    <row r="38" spans="1:11" ht="12.75">
      <c r="A38" s="53"/>
      <c r="B38" s="59">
        <v>16</v>
      </c>
      <c r="C38" s="53">
        <v>27</v>
      </c>
      <c r="D38" s="53">
        <v>79</v>
      </c>
      <c r="E38" s="54">
        <v>145.504</v>
      </c>
      <c r="F38" s="55">
        <v>0.293</v>
      </c>
      <c r="G38" s="55">
        <f t="shared" si="0"/>
        <v>0.2226089969086345</v>
      </c>
      <c r="H38" s="54">
        <f t="shared" si="1"/>
        <v>3.561743950538152</v>
      </c>
      <c r="I38" s="54">
        <f t="shared" si="2"/>
        <v>2.4932207653767064</v>
      </c>
      <c r="J38" s="56"/>
      <c r="K38" s="56"/>
    </row>
    <row r="39" spans="2:11" ht="12.75">
      <c r="B39" s="59">
        <v>16</v>
      </c>
      <c r="C39">
        <v>28</v>
      </c>
      <c r="D39">
        <v>79</v>
      </c>
      <c r="E39" s="12">
        <v>145.642</v>
      </c>
      <c r="F39" s="2">
        <v>0.204</v>
      </c>
      <c r="G39" s="2">
        <f t="shared" si="0"/>
        <v>0.15293216619818967</v>
      </c>
      <c r="H39" s="12">
        <f t="shared" si="1"/>
        <v>2.4469146591710347</v>
      </c>
      <c r="I39" s="12">
        <f t="shared" si="2"/>
        <v>1.7128402614197242</v>
      </c>
      <c r="J39" s="52"/>
      <c r="K39" s="10"/>
    </row>
    <row r="40" spans="2:11" ht="12.75">
      <c r="B40" s="59">
        <v>17</v>
      </c>
      <c r="C40">
        <v>29</v>
      </c>
      <c r="D40">
        <v>1</v>
      </c>
      <c r="E40" s="12">
        <v>143.392</v>
      </c>
      <c r="F40" s="2">
        <v>0.859</v>
      </c>
      <c r="G40" s="2">
        <f t="shared" si="0"/>
        <v>0.674731070290985</v>
      </c>
      <c r="H40" s="12">
        <f t="shared" si="1"/>
        <v>10.79569712465576</v>
      </c>
      <c r="I40" s="12">
        <f t="shared" si="2"/>
        <v>7.556987987259031</v>
      </c>
      <c r="J40" s="10"/>
      <c r="K40" s="10"/>
    </row>
    <row r="41" spans="2:11" ht="12.75">
      <c r="B41" s="59">
        <v>17</v>
      </c>
      <c r="C41">
        <v>30</v>
      </c>
      <c r="D41">
        <v>1</v>
      </c>
      <c r="E41" s="12">
        <v>141.062</v>
      </c>
      <c r="F41" s="2">
        <v>0.848</v>
      </c>
      <c r="G41" s="2">
        <f t="shared" si="0"/>
        <v>0.6771952052615431</v>
      </c>
      <c r="H41" s="12">
        <f t="shared" si="1"/>
        <v>10.83512328418469</v>
      </c>
      <c r="I41" s="12">
        <f t="shared" si="2"/>
        <v>7.584586298929282</v>
      </c>
      <c r="J41" s="10"/>
      <c r="K41" s="10"/>
    </row>
    <row r="42" spans="2:11" ht="12.75">
      <c r="B42" s="59">
        <v>17</v>
      </c>
      <c r="C42">
        <v>32</v>
      </c>
      <c r="D42">
        <v>11.6</v>
      </c>
      <c r="E42" s="12">
        <v>145.733</v>
      </c>
      <c r="F42" s="2">
        <v>0.815</v>
      </c>
      <c r="G42" s="2">
        <f t="shared" si="0"/>
        <v>0.6293968292916309</v>
      </c>
      <c r="H42" s="12">
        <f t="shared" si="1"/>
        <v>10.070349268666094</v>
      </c>
      <c r="I42" s="12">
        <f t="shared" si="2"/>
        <v>7.0492444880662655</v>
      </c>
      <c r="J42" s="10"/>
      <c r="K42" s="10"/>
    </row>
    <row r="43" spans="2:11" ht="12.75">
      <c r="B43" s="59">
        <v>17</v>
      </c>
      <c r="C43">
        <v>33</v>
      </c>
      <c r="D43">
        <v>11.6</v>
      </c>
      <c r="E43" s="12">
        <v>145.293</v>
      </c>
      <c r="F43" s="2">
        <v>0.821</v>
      </c>
      <c r="G43" s="2">
        <f t="shared" si="0"/>
        <v>0.6360285862148485</v>
      </c>
      <c r="H43" s="12">
        <f t="shared" si="1"/>
        <v>10.176457379437576</v>
      </c>
      <c r="I43" s="12">
        <f t="shared" si="2"/>
        <v>7.123520165606302</v>
      </c>
      <c r="J43" s="10"/>
      <c r="K43" s="10"/>
    </row>
    <row r="44" spans="2:11" ht="12.75">
      <c r="B44" s="59">
        <v>18</v>
      </c>
      <c r="C44">
        <v>140</v>
      </c>
      <c r="D44">
        <v>1</v>
      </c>
      <c r="E44" s="12">
        <v>133.317</v>
      </c>
      <c r="F44" s="2">
        <v>0.647</v>
      </c>
      <c r="G44" s="2">
        <f t="shared" si="0"/>
        <v>0.5456329290730461</v>
      </c>
      <c r="H44" s="12">
        <f t="shared" si="1"/>
        <v>8.730126865168737</v>
      </c>
      <c r="I44" s="12">
        <f t="shared" si="2"/>
        <v>6.111088805618116</v>
      </c>
      <c r="J44" s="10"/>
      <c r="K44" s="10"/>
    </row>
    <row r="45" spans="1:11" ht="12.75">
      <c r="A45" s="53"/>
      <c r="B45" s="53">
        <v>18</v>
      </c>
      <c r="C45" s="53">
        <v>143</v>
      </c>
      <c r="D45" s="53">
        <v>1</v>
      </c>
      <c r="E45" s="54">
        <v>134.263</v>
      </c>
      <c r="F45" s="55">
        <v>0.74</v>
      </c>
      <c r="G45" s="55">
        <f t="shared" si="0"/>
        <v>0.6205467493985094</v>
      </c>
      <c r="H45" s="54">
        <f t="shared" si="1"/>
        <v>9.92874799037615</v>
      </c>
      <c r="I45" s="54">
        <f t="shared" si="2"/>
        <v>6.950123593263305</v>
      </c>
      <c r="J45" s="56"/>
      <c r="K45" s="56"/>
    </row>
    <row r="46" spans="2:11" ht="12.75">
      <c r="B46">
        <v>18</v>
      </c>
      <c r="C46">
        <v>122</v>
      </c>
      <c r="D46">
        <v>29</v>
      </c>
      <c r="E46" s="12">
        <v>135.155</v>
      </c>
      <c r="F46" s="2">
        <v>0.203</v>
      </c>
      <c r="G46" s="2">
        <f t="shared" si="0"/>
        <v>0.16426085234292348</v>
      </c>
      <c r="H46" s="12">
        <f t="shared" si="1"/>
        <v>2.6281736374867757</v>
      </c>
      <c r="I46" s="12">
        <f t="shared" si="2"/>
        <v>1.8397215462407428</v>
      </c>
      <c r="J46" s="52"/>
      <c r="K46" s="10"/>
    </row>
    <row r="47" spans="2:11" ht="12.75">
      <c r="B47">
        <v>18</v>
      </c>
      <c r="C47">
        <v>141</v>
      </c>
      <c r="D47">
        <v>29</v>
      </c>
      <c r="E47" s="12">
        <v>133.197</v>
      </c>
      <c r="F47" s="2">
        <v>0.182</v>
      </c>
      <c r="G47" s="2">
        <f t="shared" si="0"/>
        <v>0.14879171401812447</v>
      </c>
      <c r="H47" s="12">
        <f t="shared" si="1"/>
        <v>2.3806674242899915</v>
      </c>
      <c r="I47" s="12">
        <f t="shared" si="2"/>
        <v>1.6664671970029938</v>
      </c>
      <c r="J47" s="10"/>
      <c r="K47" s="10"/>
    </row>
    <row r="48" spans="2:11" ht="12.75">
      <c r="B48">
        <v>19</v>
      </c>
      <c r="C48">
        <v>125</v>
      </c>
      <c r="D48">
        <v>1</v>
      </c>
      <c r="E48" s="12">
        <v>123.84</v>
      </c>
      <c r="F48" s="2">
        <v>0.481</v>
      </c>
      <c r="G48" s="2">
        <f t="shared" si="0"/>
        <v>0.4354577895291627</v>
      </c>
      <c r="H48" s="12">
        <f t="shared" si="1"/>
        <v>6.967324632466603</v>
      </c>
      <c r="I48" s="12">
        <f t="shared" si="2"/>
        <v>4.877127242726622</v>
      </c>
      <c r="J48" s="10"/>
      <c r="K48" s="10"/>
    </row>
    <row r="49" spans="2:11" ht="12.75">
      <c r="B49">
        <v>19</v>
      </c>
      <c r="C49">
        <v>134</v>
      </c>
      <c r="D49">
        <v>1</v>
      </c>
      <c r="E49" s="12">
        <v>119.33</v>
      </c>
      <c r="F49" s="2">
        <v>0.466</v>
      </c>
      <c r="G49" s="2">
        <f t="shared" si="0"/>
        <v>0.4379253279336691</v>
      </c>
      <c r="H49" s="12">
        <f t="shared" si="1"/>
        <v>7.006805246938706</v>
      </c>
      <c r="I49" s="12">
        <f t="shared" si="2"/>
        <v>4.904763672857094</v>
      </c>
      <c r="J49" s="10"/>
      <c r="K49" s="10"/>
    </row>
    <row r="50" spans="2:11" ht="12.75">
      <c r="B50">
        <v>19</v>
      </c>
      <c r="C50">
        <v>129</v>
      </c>
      <c r="D50">
        <v>4</v>
      </c>
      <c r="E50" s="12">
        <v>119.89</v>
      </c>
      <c r="F50" s="2">
        <v>0.686</v>
      </c>
      <c r="G50" s="2">
        <f t="shared" si="0"/>
        <v>0.6450467372678109</v>
      </c>
      <c r="H50" s="12">
        <f t="shared" si="1"/>
        <v>10.320747796284975</v>
      </c>
      <c r="I50" s="12">
        <f>11.2*$G50</f>
        <v>7.224523457399481</v>
      </c>
      <c r="J50" s="10"/>
      <c r="K50" s="10"/>
    </row>
    <row r="51" spans="2:11" ht="12.75">
      <c r="B51">
        <v>19</v>
      </c>
      <c r="C51">
        <v>121</v>
      </c>
      <c r="D51">
        <v>4</v>
      </c>
      <c r="E51" s="12">
        <v>121.21</v>
      </c>
      <c r="F51" s="2">
        <v>0.69</v>
      </c>
      <c r="G51" s="2">
        <f t="shared" si="0"/>
        <v>0.6416481700341898</v>
      </c>
      <c r="H51" s="12">
        <f t="shared" si="1"/>
        <v>10.266370720547037</v>
      </c>
      <c r="I51" s="12">
        <f t="shared" si="2"/>
        <v>7.186459504382926</v>
      </c>
      <c r="J51" s="10"/>
      <c r="K51" s="10"/>
    </row>
    <row r="52" spans="1:11" ht="12.75">
      <c r="A52" s="53"/>
      <c r="B52" s="53">
        <v>20</v>
      </c>
      <c r="C52" s="53">
        <v>133</v>
      </c>
      <c r="D52" s="53">
        <v>1</v>
      </c>
      <c r="E52" s="54">
        <v>133.402</v>
      </c>
      <c r="F52" s="55">
        <v>0.874</v>
      </c>
      <c r="G52" s="55">
        <f t="shared" si="0"/>
        <v>0.7389474577278788</v>
      </c>
      <c r="H52" s="54">
        <f t="shared" si="1"/>
        <v>11.823159323646061</v>
      </c>
      <c r="I52" s="54">
        <f t="shared" si="2"/>
        <v>8.276211526552242</v>
      </c>
      <c r="J52" s="56"/>
      <c r="K52" s="56"/>
    </row>
    <row r="53" spans="2:11" ht="12.75">
      <c r="B53">
        <v>20</v>
      </c>
      <c r="C53">
        <v>124</v>
      </c>
      <c r="D53">
        <v>1</v>
      </c>
      <c r="E53" s="12">
        <v>134.624</v>
      </c>
      <c r="F53" s="2">
        <v>0.816</v>
      </c>
      <c r="G53" s="2">
        <f>(50/(($E53-2)*($F$9-$B$9)))*($F53-$B$9)-0.0016</f>
        <v>0.6830963964885116</v>
      </c>
      <c r="H53" s="12">
        <f>16*$G53</f>
        <v>10.929542343816186</v>
      </c>
      <c r="I53" s="12">
        <f>11.2*$G53</f>
        <v>7.6506796406713296</v>
      </c>
      <c r="J53" s="52"/>
      <c r="K53" s="10"/>
    </row>
    <row r="54" spans="1:11" ht="12.75">
      <c r="A54" s="53"/>
      <c r="B54" s="53">
        <v>20</v>
      </c>
      <c r="C54" s="53">
        <v>138</v>
      </c>
      <c r="D54" s="53">
        <v>47</v>
      </c>
      <c r="E54" s="54">
        <v>133.141</v>
      </c>
      <c r="F54" s="55">
        <v>0.124</v>
      </c>
      <c r="G54" s="55">
        <f>(50/(($E54-2)*($F$9-$B$9)))*($F54-$B$9)-0.0016</f>
        <v>0.09927386516474258</v>
      </c>
      <c r="H54" s="54">
        <f>16*$G54</f>
        <v>1.5883818426358813</v>
      </c>
      <c r="I54" s="54">
        <f>11.2*$G54</f>
        <v>1.111867289845117</v>
      </c>
      <c r="J54" s="56"/>
      <c r="K54" s="56"/>
    </row>
    <row r="55" spans="2:11" ht="12.75">
      <c r="B55">
        <v>20</v>
      </c>
      <c r="C55">
        <v>128</v>
      </c>
      <c r="D55">
        <v>47</v>
      </c>
      <c r="E55" s="12">
        <v>131.482</v>
      </c>
      <c r="F55" s="2">
        <v>0.114</v>
      </c>
      <c r="G55" s="2">
        <f>(50/(($E55-2)*($F$9-$B$9)))*($F55-$B$9)-0.0016</f>
        <v>0.09190815803266593</v>
      </c>
      <c r="H55" s="12">
        <f>16*$G55</f>
        <v>1.4705305285226549</v>
      </c>
      <c r="I55" s="12">
        <f>11.2*$G55</f>
        <v>1.0293713699658584</v>
      </c>
      <c r="J55" s="52"/>
      <c r="K55" s="10"/>
    </row>
    <row r="56" spans="1:11" ht="12.75">
      <c r="A56" s="53"/>
      <c r="B56" s="53">
        <v>21</v>
      </c>
      <c r="C56" s="53">
        <v>139</v>
      </c>
      <c r="D56" s="58">
        <v>1</v>
      </c>
      <c r="E56" s="54">
        <v>130.67</v>
      </c>
      <c r="F56" s="55">
        <v>0.77</v>
      </c>
      <c r="G56" s="55">
        <f>(50/(($E56-2)*($F$9-$B$9)))*($F56-$B$9)-0.0016</f>
        <v>0.6640580727072872</v>
      </c>
      <c r="H56" s="54">
        <f>16*$G56</f>
        <v>10.624929163316596</v>
      </c>
      <c r="I56" s="54">
        <f>11.2*$G56</f>
        <v>7.437450414321616</v>
      </c>
      <c r="J56" s="56"/>
      <c r="K56" s="56"/>
    </row>
    <row r="57" spans="2:11" ht="12.75">
      <c r="B57" s="53">
        <v>21</v>
      </c>
      <c r="C57" s="53">
        <v>130</v>
      </c>
      <c r="D57" s="53">
        <v>1</v>
      </c>
      <c r="E57" s="54">
        <v>130.135</v>
      </c>
      <c r="F57" s="55">
        <v>0.72</v>
      </c>
      <c r="G57" s="55">
        <f aca="true" t="shared" si="3" ref="G57:G75">(50/(($E57-2)*($F$9-$B$9)))*($F57-$B$9)-0.0016</f>
        <v>0.6230914820254212</v>
      </c>
      <c r="H57" s="54">
        <f aca="true" t="shared" si="4" ref="H57:H75">16*$G57</f>
        <v>9.96946371240674</v>
      </c>
      <c r="I57" s="54">
        <f aca="true" t="shared" si="5" ref="I57:I75">11.2*$G57</f>
        <v>6.978624598684717</v>
      </c>
      <c r="J57" s="10"/>
      <c r="K57" s="10"/>
    </row>
    <row r="58" spans="2:11" ht="12.75">
      <c r="B58">
        <v>21</v>
      </c>
      <c r="C58">
        <v>123</v>
      </c>
      <c r="D58">
        <v>2.5</v>
      </c>
      <c r="E58" s="12">
        <v>134.875</v>
      </c>
      <c r="F58" s="2">
        <v>0.713</v>
      </c>
      <c r="G58" s="2">
        <f t="shared" si="3"/>
        <v>0.5949011453328213</v>
      </c>
      <c r="H58" s="12">
        <f t="shared" si="4"/>
        <v>9.518418325325142</v>
      </c>
      <c r="I58" s="12">
        <f t="shared" si="5"/>
        <v>6.662892827727599</v>
      </c>
      <c r="J58" s="10"/>
      <c r="K58" s="10"/>
    </row>
    <row r="59" spans="2:11" ht="12.75">
      <c r="B59" s="53">
        <v>21</v>
      </c>
      <c r="C59" s="53">
        <v>136</v>
      </c>
      <c r="D59" s="53">
        <v>2.5</v>
      </c>
      <c r="E59" s="54">
        <v>131.375</v>
      </c>
      <c r="F59" s="55">
        <v>0.782</v>
      </c>
      <c r="G59" s="55">
        <f t="shared" si="3"/>
        <v>0.6708291068217759</v>
      </c>
      <c r="H59" s="54">
        <f t="shared" si="4"/>
        <v>10.733265709148414</v>
      </c>
      <c r="I59" s="54">
        <f t="shared" si="5"/>
        <v>7.513285996403889</v>
      </c>
      <c r="J59" s="10"/>
      <c r="K59" s="10"/>
    </row>
    <row r="60" spans="2:11" ht="12.75">
      <c r="B60">
        <v>22</v>
      </c>
      <c r="C60">
        <v>137</v>
      </c>
      <c r="D60">
        <v>1</v>
      </c>
      <c r="E60" s="12">
        <v>129.845</v>
      </c>
      <c r="F60" s="2">
        <v>0.728</v>
      </c>
      <c r="G60" s="2">
        <f t="shared" si="3"/>
        <v>0.6315237360543974</v>
      </c>
      <c r="H60" s="12">
        <f t="shared" si="4"/>
        <v>10.104379776870358</v>
      </c>
      <c r="I60" s="12">
        <f t="shared" si="5"/>
        <v>7.07306584380925</v>
      </c>
      <c r="J60" s="10"/>
      <c r="K60" s="10"/>
    </row>
    <row r="61" spans="2:9" ht="12.75">
      <c r="B61" s="53">
        <v>22</v>
      </c>
      <c r="C61" s="53">
        <v>131</v>
      </c>
      <c r="D61" s="58">
        <v>1</v>
      </c>
      <c r="E61" s="54">
        <v>129.825</v>
      </c>
      <c r="F61" s="55">
        <v>0.702</v>
      </c>
      <c r="G61" s="55">
        <f t="shared" si="3"/>
        <v>0.6088197600594282</v>
      </c>
      <c r="H61" s="54">
        <f t="shared" si="4"/>
        <v>9.74111616095085</v>
      </c>
      <c r="I61" s="54">
        <f t="shared" si="5"/>
        <v>6.818781312665595</v>
      </c>
    </row>
    <row r="62" spans="2:9" ht="12.75">
      <c r="B62" s="53">
        <v>22</v>
      </c>
      <c r="C62" s="53">
        <v>142</v>
      </c>
      <c r="D62" s="53">
        <v>5.5</v>
      </c>
      <c r="E62" s="54">
        <v>130.987</v>
      </c>
      <c r="F62" s="55">
        <v>0.849</v>
      </c>
      <c r="G62" s="55">
        <f t="shared" si="3"/>
        <v>0.731084118999582</v>
      </c>
      <c r="H62" s="54">
        <f t="shared" si="4"/>
        <v>11.697345903993313</v>
      </c>
      <c r="I62" s="54">
        <f t="shared" si="5"/>
        <v>8.188142132795319</v>
      </c>
    </row>
    <row r="63" spans="2:9" ht="12.75">
      <c r="B63">
        <v>22</v>
      </c>
      <c r="C63">
        <v>127</v>
      </c>
      <c r="D63">
        <v>5.5</v>
      </c>
      <c r="E63" s="12">
        <v>144.368</v>
      </c>
      <c r="F63" s="2">
        <v>0.93</v>
      </c>
      <c r="G63" s="2">
        <f t="shared" si="3"/>
        <v>0.726003421739354</v>
      </c>
      <c r="H63" s="12">
        <f t="shared" si="4"/>
        <v>11.616054747829663</v>
      </c>
      <c r="I63" s="12">
        <f t="shared" si="5"/>
        <v>8.131238323480764</v>
      </c>
    </row>
    <row r="64" spans="2:9" ht="12.75">
      <c r="B64" s="53">
        <v>23</v>
      </c>
      <c r="C64" s="53">
        <v>144</v>
      </c>
      <c r="D64" s="53">
        <v>1</v>
      </c>
      <c r="E64" s="54">
        <v>131.973</v>
      </c>
      <c r="F64" s="55">
        <v>0.723</v>
      </c>
      <c r="G64" s="55">
        <f t="shared" si="3"/>
        <v>0.6168451072090548</v>
      </c>
      <c r="H64" s="54">
        <f t="shared" si="4"/>
        <v>9.869521715344877</v>
      </c>
      <c r="I64" s="54">
        <f t="shared" si="5"/>
        <v>6.908665200741414</v>
      </c>
    </row>
    <row r="65" spans="2:9" ht="12.75">
      <c r="B65">
        <v>23</v>
      </c>
      <c r="C65">
        <v>135</v>
      </c>
      <c r="D65">
        <v>1</v>
      </c>
      <c r="E65" s="12">
        <v>141.461</v>
      </c>
      <c r="F65" s="2">
        <v>0.787</v>
      </c>
      <c r="G65" s="2">
        <f t="shared" si="3"/>
        <v>0.6262174816734368</v>
      </c>
      <c r="H65" s="12">
        <f t="shared" si="4"/>
        <v>10.01947970677499</v>
      </c>
      <c r="I65" s="12">
        <f t="shared" si="5"/>
        <v>7.013635794742492</v>
      </c>
    </row>
    <row r="66" spans="2:9" ht="12.75">
      <c r="B66" s="53">
        <v>23</v>
      </c>
      <c r="C66" s="53">
        <v>132</v>
      </c>
      <c r="D66" s="58">
        <v>15</v>
      </c>
      <c r="E66" s="54">
        <v>136.874</v>
      </c>
      <c r="F66" s="55">
        <v>0.197</v>
      </c>
      <c r="G66" s="55">
        <f t="shared" si="3"/>
        <v>0.15715970204644084</v>
      </c>
      <c r="H66" s="54">
        <f t="shared" si="4"/>
        <v>2.5145552327430534</v>
      </c>
      <c r="I66" s="54">
        <f t="shared" si="5"/>
        <v>1.7601886629201373</v>
      </c>
    </row>
    <row r="67" spans="2:9" ht="12.75">
      <c r="B67" s="53">
        <v>23</v>
      </c>
      <c r="C67" s="53">
        <v>126</v>
      </c>
      <c r="D67" s="53">
        <v>15</v>
      </c>
      <c r="E67" s="54">
        <v>132.024</v>
      </c>
      <c r="F67" s="55">
        <v>0.221</v>
      </c>
      <c r="G67" s="55">
        <f t="shared" si="3"/>
        <v>0.1837745386501947</v>
      </c>
      <c r="H67" s="54">
        <f t="shared" si="4"/>
        <v>2.940392618403115</v>
      </c>
      <c r="I67" s="54">
        <f t="shared" si="5"/>
        <v>2.0582748328821805</v>
      </c>
    </row>
    <row r="68" spans="2:9" ht="12.75">
      <c r="B68">
        <v>24</v>
      </c>
      <c r="C68">
        <v>181</v>
      </c>
      <c r="D68">
        <v>1</v>
      </c>
      <c r="E68" s="12">
        <v>131.525</v>
      </c>
      <c r="F68" s="2">
        <v>0.718</v>
      </c>
      <c r="G68" s="2">
        <f t="shared" si="3"/>
        <v>0.6146565358246714</v>
      </c>
      <c r="H68" s="12">
        <f t="shared" si="4"/>
        <v>9.834504573194742</v>
      </c>
      <c r="I68" s="12">
        <f t="shared" si="5"/>
        <v>6.88415320123632</v>
      </c>
    </row>
    <row r="69" spans="2:9" ht="12.75">
      <c r="B69" s="53">
        <v>24</v>
      </c>
      <c r="C69" s="53">
        <v>187</v>
      </c>
      <c r="D69" s="53">
        <v>1</v>
      </c>
      <c r="E69" s="54">
        <v>126.669</v>
      </c>
      <c r="F69" s="55">
        <v>0.731</v>
      </c>
      <c r="G69" s="55">
        <f t="shared" si="3"/>
        <v>0.6503505803834921</v>
      </c>
      <c r="H69" s="54">
        <f t="shared" si="4"/>
        <v>10.405609286135874</v>
      </c>
      <c r="I69" s="54">
        <f t="shared" si="5"/>
        <v>7.283926500295111</v>
      </c>
    </row>
    <row r="70" spans="2:9" ht="12.75">
      <c r="B70">
        <v>24</v>
      </c>
      <c r="C70">
        <v>169</v>
      </c>
      <c r="D70">
        <v>4</v>
      </c>
      <c r="E70" s="12">
        <v>145.054</v>
      </c>
      <c r="F70" s="2">
        <v>0.826</v>
      </c>
      <c r="G70" s="2">
        <f t="shared" si="3"/>
        <v>0.641012238183317</v>
      </c>
      <c r="H70" s="12">
        <f t="shared" si="4"/>
        <v>10.256195810933072</v>
      </c>
      <c r="I70" s="12">
        <f t="shared" si="5"/>
        <v>7.17933706765315</v>
      </c>
    </row>
    <row r="71" spans="2:9" ht="12.75">
      <c r="B71" s="53">
        <v>24</v>
      </c>
      <c r="C71" s="53">
        <v>175</v>
      </c>
      <c r="D71" s="58">
        <v>4</v>
      </c>
      <c r="E71" s="54">
        <v>134.091</v>
      </c>
      <c r="F71" s="55">
        <v>0.719</v>
      </c>
      <c r="G71" s="55">
        <f t="shared" si="3"/>
        <v>0.6035338503456629</v>
      </c>
      <c r="H71" s="54">
        <f t="shared" si="4"/>
        <v>9.656541605530606</v>
      </c>
      <c r="I71" s="54">
        <f t="shared" si="5"/>
        <v>6.759579123871424</v>
      </c>
    </row>
    <row r="72" spans="2:9" ht="12.75">
      <c r="B72" s="53">
        <v>25</v>
      </c>
      <c r="C72" s="53">
        <v>176</v>
      </c>
      <c r="D72" s="53">
        <v>1</v>
      </c>
      <c r="E72" s="54">
        <v>129.566</v>
      </c>
      <c r="F72" s="55">
        <v>0.75</v>
      </c>
      <c r="G72" s="55">
        <f t="shared" si="3"/>
        <v>0.6522424952485687</v>
      </c>
      <c r="H72" s="54">
        <f t="shared" si="4"/>
        <v>10.4358799239771</v>
      </c>
      <c r="I72" s="54">
        <f t="shared" si="5"/>
        <v>7.305115946783969</v>
      </c>
    </row>
    <row r="73" spans="2:9" ht="12.75">
      <c r="B73">
        <v>25</v>
      </c>
      <c r="C73">
        <v>170</v>
      </c>
      <c r="D73">
        <v>1</v>
      </c>
      <c r="E73" s="12">
        <v>131.127</v>
      </c>
      <c r="F73" s="2">
        <v>0.754</v>
      </c>
      <c r="G73" s="2">
        <f t="shared" si="3"/>
        <v>0.6478110623041847</v>
      </c>
      <c r="H73" s="12">
        <f t="shared" si="4"/>
        <v>10.364976996866956</v>
      </c>
      <c r="I73" s="12">
        <f t="shared" si="5"/>
        <v>7.255483897806869</v>
      </c>
    </row>
    <row r="74" spans="2:9" ht="12.75">
      <c r="B74" s="53">
        <v>25</v>
      </c>
      <c r="C74" s="53">
        <v>182</v>
      </c>
      <c r="D74" s="53">
        <v>30</v>
      </c>
      <c r="E74" s="54">
        <v>129.591</v>
      </c>
      <c r="F74" s="55">
        <v>0.103</v>
      </c>
      <c r="G74" s="55">
        <f t="shared" si="3"/>
        <v>0.08362889123749642</v>
      </c>
      <c r="H74" s="54">
        <f t="shared" si="4"/>
        <v>1.3380622597999428</v>
      </c>
      <c r="I74" s="54">
        <f t="shared" si="5"/>
        <v>0.9366435818599599</v>
      </c>
    </row>
    <row r="75" spans="2:9" ht="12.75">
      <c r="B75">
        <v>25</v>
      </c>
      <c r="C75">
        <v>188</v>
      </c>
      <c r="D75">
        <v>30</v>
      </c>
      <c r="E75" s="12">
        <v>131.116</v>
      </c>
      <c r="F75" s="2">
        <v>0.097</v>
      </c>
      <c r="G75" s="2">
        <f t="shared" si="3"/>
        <v>0.07741262215351384</v>
      </c>
      <c r="H75" s="12">
        <f t="shared" si="4"/>
        <v>1.2386019544562215</v>
      </c>
      <c r="I75" s="12">
        <f t="shared" si="5"/>
        <v>0.8670213681193549</v>
      </c>
    </row>
  </sheetData>
  <printOptions/>
  <pageMargins left="0.5" right="0.5" top="0.75" bottom="0.75" header="0.5" footer="0.5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KROGSLUND</dc:creator>
  <cp:keywords/>
  <dc:description/>
  <cp:lastModifiedBy>nerds</cp:lastModifiedBy>
  <cp:lastPrinted>2005-02-24T22:43:17Z</cp:lastPrinted>
  <dcterms:created xsi:type="dcterms:W3CDTF">2001-09-26T19:35:52Z</dcterms:created>
  <dcterms:modified xsi:type="dcterms:W3CDTF">2006-05-14T00:16:41Z</dcterms:modified>
  <cp:category/>
  <cp:version/>
  <cp:contentType/>
  <cp:contentStatus/>
</cp:coreProperties>
</file>