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9690" windowHeight="5550" activeTab="0"/>
  </bookViews>
  <sheets>
    <sheet name="Data" sheetId="1" r:id="rId1"/>
    <sheet name="WaterColumn" sheetId="2" r:id="rId2"/>
  </sheets>
  <definedNames>
    <definedName name="_xlnm.Print_Titles" localSheetId="0">'Data'!$8:$16</definedName>
  </definedNames>
  <calcPr fullCalcOnLoad="1"/>
</workbook>
</file>

<file path=xl/sharedStrings.xml><?xml version="1.0" encoding="utf-8"?>
<sst xmlns="http://schemas.openxmlformats.org/spreadsheetml/2006/main" count="91" uniqueCount="76">
  <si>
    <t>UW</t>
  </si>
  <si>
    <t>University of Washington Oceanography Technical Services</t>
  </si>
  <si>
    <t>School of Oceanography</t>
  </si>
  <si>
    <t xml:space="preserve">Marine Chemistry Laboratory </t>
  </si>
  <si>
    <t>Box 355351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</si>
  <si>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</si>
  <si>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</si>
  <si>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</si>
  <si>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</si>
  <si>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</si>
  <si>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</si>
  <si>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</si>
  <si>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Frost</t>
  </si>
  <si>
    <t>Chlorophyll Sample Analyses, Turner Designs Model TD700 Fluorometer</t>
  </si>
  <si>
    <t>Customer:</t>
  </si>
  <si>
    <t>Calculation Template for Chlorophyll</t>
  </si>
  <si>
    <t>Date:</t>
  </si>
  <si>
    <t>Analyst:</t>
  </si>
  <si>
    <t>Fo/Fa Max</t>
  </si>
  <si>
    <t xml:space="preserve"> </t>
  </si>
  <si>
    <t>K</t>
  </si>
  <si>
    <t>Vol.</t>
  </si>
  <si>
    <t>Extract</t>
  </si>
  <si>
    <t>Depth</t>
  </si>
  <si>
    <t>Sample ID</t>
  </si>
  <si>
    <t>filtered</t>
  </si>
  <si>
    <t>Vol</t>
  </si>
  <si>
    <t>Dilution</t>
  </si>
  <si>
    <t>Fo</t>
  </si>
  <si>
    <t>Fa</t>
  </si>
  <si>
    <t>Chlorophyll</t>
  </si>
  <si>
    <t>Phaeopigment</t>
  </si>
  <si>
    <t>Fo/Fa</t>
  </si>
  <si>
    <t>PigSum</t>
  </si>
  <si>
    <t>(l)</t>
  </si>
  <si>
    <t>Factor</t>
  </si>
  <si>
    <r>
      <t>(mg m</t>
    </r>
    <r>
      <rPr>
        <vertAlign val="superscript"/>
        <sz val="9"/>
        <color indexed="39"/>
        <rFont val="Geneva"/>
        <family val="0"/>
      </rPr>
      <t>-3</t>
    </r>
    <r>
      <rPr>
        <sz val="9"/>
        <color indexed="39"/>
        <rFont val="Geneva"/>
        <family val="0"/>
      </rPr>
      <t>)</t>
    </r>
  </si>
  <si>
    <t>Ratio</t>
  </si>
  <si>
    <t>UWT</t>
  </si>
  <si>
    <t>UWT Multi-Option Raw Fluorescence Mode</t>
  </si>
  <si>
    <t>Missed Fo reading</t>
  </si>
  <si>
    <t>Hood Canal 2006</t>
  </si>
  <si>
    <t>Goreczny</t>
  </si>
  <si>
    <t>Station 1</t>
  </si>
  <si>
    <t>Station  2</t>
  </si>
  <si>
    <t>over</t>
  </si>
  <si>
    <t>Station  3</t>
  </si>
  <si>
    <t>Station 4</t>
  </si>
  <si>
    <t>Station 5</t>
  </si>
  <si>
    <t>Station 6</t>
  </si>
  <si>
    <t>Station 7</t>
  </si>
  <si>
    <t>Station 8</t>
  </si>
  <si>
    <t>Station 9</t>
  </si>
  <si>
    <t>Station 10</t>
  </si>
  <si>
    <t>Station 11</t>
  </si>
  <si>
    <t>err</t>
  </si>
  <si>
    <t>Station 12</t>
  </si>
  <si>
    <t>Station  12b</t>
  </si>
  <si>
    <t>Station  13</t>
  </si>
  <si>
    <t>Station 13b</t>
  </si>
  <si>
    <t>Station 14</t>
  </si>
  <si>
    <t>Station 15</t>
  </si>
  <si>
    <t>Station 16</t>
  </si>
  <si>
    <t>Station 17</t>
  </si>
  <si>
    <t>Station 18</t>
  </si>
  <si>
    <t>Station 19</t>
  </si>
  <si>
    <t>Station 20</t>
  </si>
  <si>
    <t>Station  21</t>
  </si>
  <si>
    <t>Station  22</t>
  </si>
  <si>
    <t>Station 23</t>
  </si>
  <si>
    <t>Station 24</t>
  </si>
  <si>
    <t>Station 25</t>
  </si>
  <si>
    <t>niskin did not open</t>
  </si>
  <si>
    <t>8X</t>
  </si>
  <si>
    <t>SSCM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</si>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</sst>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.0"/>
    <numFmt numFmtId="167" formatCode="0.00000"/>
    <numFmt numFmtId="168" formatCode="0.000000"/>
    <numFmt numFmtId="169" formatCode="0.0000"/>
    <numFmt numFmtId="170" formatCode="0.0000000"/>
    <numFmt numFmtId="171" formatCode="0.000000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9"/>
      <name val="Geneva"/>
      <family val="0"/>
    </font>
    <font>
      <sz val="12"/>
      <name val="Geneva"/>
      <family val="0"/>
    </font>
    <font>
      <sz val="9"/>
      <color indexed="39"/>
      <name val="Geneva"/>
      <family val="0"/>
    </font>
    <font>
      <vertAlign val="superscript"/>
      <sz val="9"/>
      <color indexed="39"/>
      <name val="Geneva"/>
      <family val="0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right"/>
    </xf>
    <xf numFmtId="167" fontId="0" fillId="2" borderId="3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64" fontId="5" fillId="0" borderId="0" xfId="0" applyNumberFormat="1" applyFont="1" applyAlignment="1">
      <alignment/>
    </xf>
    <xf numFmtId="1" fontId="0" fillId="2" borderId="0" xfId="0" applyNumberForma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7" fontId="0" fillId="2" borderId="2" xfId="0" applyNumberFormat="1" applyFill="1" applyBorder="1" applyAlignment="1">
      <alignment horizontal="right"/>
    </xf>
    <xf numFmtId="167" fontId="0" fillId="2" borderId="0" xfId="0" applyNumberForma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7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16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9" fontId="0" fillId="0" borderId="0" xfId="0" applyNumberFormat="1" applyAlignment="1">
      <alignment/>
    </xf>
    <xf numFmtId="169" fontId="11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0" fillId="2" borderId="2" xfId="0" applyNumberFormat="1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9" fontId="0" fillId="3" borderId="0" xfId="0" applyNumberFormat="1" applyFill="1" applyAlignment="1">
      <alignment horizontal="right"/>
    </xf>
    <xf numFmtId="169" fontId="0" fillId="3" borderId="5" xfId="0" applyNumberFormat="1" applyFill="1" applyBorder="1" applyAlignment="1">
      <alignment horizontal="right"/>
    </xf>
    <xf numFmtId="169" fontId="5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4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1" fontId="5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Cruise Name and Station Name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850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Chl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Data!$B$21:$B$21</c:f>
              <c:numCache>
                <c:ptCount val="1"/>
                <c:pt idx="0">
                  <c:v>83</c:v>
                </c:pt>
              </c:numCache>
            </c:numRef>
          </c:xVal>
          <c:yVal>
            <c:numRef>
              <c:f>Data!$H$21:$H$21</c:f>
              <c:numCache>
                <c:ptCount val="1"/>
                <c:pt idx="0">
                  <c:v>1.0909944466019421</c:v>
                </c:pt>
              </c:numCache>
            </c:numRef>
          </c:yVal>
          <c:smooth val="1"/>
        </c:ser>
        <c:ser>
          <c:idx val="1"/>
          <c:order val="1"/>
          <c:tx>
            <c:v>Phaeo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Data!$B$21:$B$21</c:f>
              <c:numCache>
                <c:ptCount val="1"/>
                <c:pt idx="0">
                  <c:v>83</c:v>
                </c:pt>
              </c:numCache>
            </c:numRef>
          </c:xVal>
          <c:yVal>
            <c:numRef>
              <c:f>Data!$I$21:$I$21</c:f>
              <c:numCache>
                <c:ptCount val="1"/>
                <c:pt idx="0">
                  <c:v>0.29569183339805816</c:v>
                </c:pt>
              </c:numCache>
            </c:numRef>
          </c:yVal>
          <c:smooth val="1"/>
        </c:ser>
        <c:ser>
          <c:idx val="3"/>
          <c:order val="2"/>
          <c:tx>
            <c:v>PigSum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Data!$B$21:$B$21</c:f>
              <c:numCache>
                <c:ptCount val="1"/>
                <c:pt idx="0">
                  <c:v>83</c:v>
                </c:pt>
              </c:numCache>
            </c:numRef>
          </c:xVal>
          <c:yVal>
            <c:numRef>
              <c:f>Data!$K$21:$K$21</c:f>
              <c:numCache>
                <c:ptCount val="1"/>
                <c:pt idx="0">
                  <c:v>1.3866862800000002</c:v>
                </c:pt>
              </c:numCache>
            </c:numRef>
          </c:yVal>
          <c:smooth val="1"/>
        </c:ser>
        <c:ser>
          <c:idx val="2"/>
          <c:order val="3"/>
          <c:tx>
            <c:v>Fo/Fa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Data!$B$21:$B$21</c:f>
              <c:numCache>
                <c:ptCount val="1"/>
                <c:pt idx="0">
                  <c:v>83</c:v>
                </c:pt>
              </c:numCache>
            </c:numRef>
          </c:xVal>
          <c:yVal>
            <c:numRef>
              <c:f>Data!$J$21:$J$21</c:f>
              <c:numCache>
                <c:ptCount val="1"/>
                <c:pt idx="0">
                  <c:v>1.8103666245259165</c:v>
                </c:pt>
              </c:numCache>
            </c:numRef>
          </c:yVal>
          <c:smooth val="1"/>
        </c:ser>
        <c:axId val="58233991"/>
        <c:axId val="54343872"/>
      </c:scatterChart>
      <c:valAx>
        <c:axId val="5823399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(dbar)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343872"/>
        <c:crosses val="autoZero"/>
        <c:crossBetween val="midCat"/>
        <c:dispUnits/>
      </c:valAx>
      <c:valAx>
        <c:axId val="54343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Pigments (mg/m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) and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233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31">
      <selection activeCell="F155" sqref="F155"/>
    </sheetView>
  </sheetViews>
  <sheetFormatPr defaultColWidth="9.00390625" defaultRowHeight="12.75"/>
  <cols>
    <col min="1" max="1" width="10.75390625" style="0" customWidth="1"/>
    <col min="2" max="2" width="10.75390625" style="87" customWidth="1"/>
    <col min="3" max="3" width="7.75390625" style="0" customWidth="1"/>
    <col min="4" max="4" width="6.00390625" style="7" customWidth="1"/>
    <col min="5" max="5" width="6.75390625" style="0" customWidth="1"/>
    <col min="6" max="6" width="7.75390625" style="0" customWidth="1"/>
    <col min="7" max="7" width="7.75390625" style="28" customWidth="1"/>
    <col min="8" max="8" width="12.75390625" style="28" customWidth="1"/>
    <col min="9" max="9" width="12.75390625" style="0" customWidth="1"/>
    <col min="10" max="10" width="10.75390625" style="0" customWidth="1"/>
    <col min="11" max="11" width="6.75390625" style="0" customWidth="1"/>
    <col min="12" max="13" width="12.75390625" style="0" customWidth="1"/>
    <col min="14" max="14" width="11.625" style="55" customWidth="1"/>
    <col min="15" max="16384" width="11.625" style="0" customWidth="1"/>
  </cols>
  <sheetData>
    <row r="1" ht="61.5">
      <c r="A1" s="39" t="s">
        <v>0</v>
      </c>
    </row>
    <row r="2" ht="15.75">
      <c r="A2" s="40" t="s">
        <v>1</v>
      </c>
    </row>
    <row r="3" spans="1:10" ht="15.75">
      <c r="A3" s="41" t="s">
        <v>2</v>
      </c>
      <c r="B3" s="88"/>
      <c r="C3" s="42"/>
      <c r="D3" s="42"/>
      <c r="E3" s="43"/>
      <c r="F3" s="41" t="s">
        <v>3</v>
      </c>
      <c r="G3" s="44"/>
      <c r="H3" s="45"/>
      <c r="I3" s="43"/>
      <c r="J3" s="43"/>
    </row>
    <row r="4" spans="1:10" ht="15.75">
      <c r="A4" s="41" t="s">
        <v>4</v>
      </c>
      <c r="B4" s="88"/>
      <c r="C4" s="42"/>
      <c r="D4" s="42"/>
      <c r="E4" s="43"/>
      <c r="F4" s="42" t="s">
        <v>5</v>
      </c>
      <c r="G4" s="44"/>
      <c r="H4" s="45"/>
      <c r="I4" s="43"/>
      <c r="J4" s="43"/>
    </row>
    <row r="5" spans="1:10" ht="15.75">
      <c r="A5" s="41" t="s">
        <v>6</v>
      </c>
      <c r="B5" s="88"/>
      <c r="C5" s="43"/>
      <c r="D5" s="42"/>
      <c r="E5" s="43"/>
      <c r="F5" s="42" t="s">
        <v>7</v>
      </c>
      <c r="G5" s="44"/>
      <c r="H5" s="46" t="s">
        <v>8</v>
      </c>
      <c r="I5" s="43"/>
      <c r="J5" s="43"/>
    </row>
    <row r="6" spans="1:10" ht="15.75">
      <c r="A6" s="41" t="s">
        <v>9</v>
      </c>
      <c r="B6" s="88"/>
      <c r="C6" s="42"/>
      <c r="D6" s="42"/>
      <c r="E6" s="43"/>
      <c r="F6" s="41" t="s">
        <v>10</v>
      </c>
      <c r="G6" s="43"/>
      <c r="H6" s="47" t="s">
        <v>11</v>
      </c>
      <c r="I6" s="43"/>
      <c r="J6" s="43"/>
    </row>
    <row r="7" spans="1:8" ht="15">
      <c r="A7" t="s">
        <v>12</v>
      </c>
      <c r="B7" s="89"/>
      <c r="C7" s="8"/>
      <c r="D7" s="8"/>
      <c r="G7"/>
      <c r="H7"/>
    </row>
    <row r="8" spans="1:8" ht="13.5" thickBot="1">
      <c r="A8" s="9" t="s">
        <v>13</v>
      </c>
      <c r="C8" s="10"/>
      <c r="D8" s="10"/>
      <c r="E8" s="10"/>
      <c r="F8" s="11"/>
      <c r="G8" s="27"/>
      <c r="H8" s="28" t="s">
        <v>39</v>
      </c>
    </row>
    <row r="9" spans="1:10" ht="13.5" thickTop="1">
      <c r="A9" s="12" t="s">
        <v>14</v>
      </c>
      <c r="B9" s="90" t="s">
        <v>15</v>
      </c>
      <c r="C9" s="13"/>
      <c r="D9" s="13"/>
      <c r="E9" s="13"/>
      <c r="F9" s="48"/>
      <c r="G9" s="49"/>
      <c r="H9" s="37"/>
      <c r="I9" s="37" t="s">
        <v>16</v>
      </c>
      <c r="J9" s="21">
        <v>37387</v>
      </c>
    </row>
    <row r="10" spans="1:10" ht="12.75">
      <c r="A10" s="14" t="s">
        <v>38</v>
      </c>
      <c r="B10" s="91" t="s">
        <v>41</v>
      </c>
      <c r="C10" s="15"/>
      <c r="D10" s="15"/>
      <c r="E10" s="15"/>
      <c r="F10" s="50"/>
      <c r="G10" s="51"/>
      <c r="H10" s="38"/>
      <c r="I10" s="38" t="s">
        <v>17</v>
      </c>
      <c r="J10" s="22" t="s">
        <v>42</v>
      </c>
    </row>
    <row r="11" spans="1:10" ht="12.75">
      <c r="A11" s="17" t="s">
        <v>18</v>
      </c>
      <c r="B11" s="92">
        <v>2.03</v>
      </c>
      <c r="C11" s="18"/>
      <c r="D11" s="18"/>
      <c r="E11" s="25"/>
      <c r="F11" s="29"/>
      <c r="G11" s="29"/>
      <c r="H11" s="32"/>
      <c r="I11" s="16"/>
      <c r="J11" s="52" t="s">
        <v>19</v>
      </c>
    </row>
    <row r="12" spans="1:10" ht="13.5" thickBot="1">
      <c r="A12" s="19" t="s">
        <v>20</v>
      </c>
      <c r="B12" s="93">
        <v>0.12522</v>
      </c>
      <c r="C12" s="53"/>
      <c r="D12" s="20"/>
      <c r="E12" s="23"/>
      <c r="F12" s="30"/>
      <c r="G12" s="30"/>
      <c r="H12" s="24"/>
      <c r="I12" s="26"/>
      <c r="J12" s="54" t="s">
        <v>19</v>
      </c>
    </row>
    <row r="13" spans="1:14" s="1" customFormat="1" ht="12.75" thickTop="1">
      <c r="A13" s="2"/>
      <c r="B13" s="94"/>
      <c r="C13" s="3"/>
      <c r="D13" s="5"/>
      <c r="E13" s="3"/>
      <c r="F13" s="3"/>
      <c r="G13" s="31"/>
      <c r="H13" s="31"/>
      <c r="I13" s="6"/>
      <c r="J13" s="3"/>
      <c r="K13" s="4"/>
      <c r="N13" s="56"/>
    </row>
    <row r="14" spans="1:14" s="1" customFormat="1" ht="12">
      <c r="A14" s="33"/>
      <c r="B14" s="95"/>
      <c r="C14" s="33" t="s">
        <v>21</v>
      </c>
      <c r="D14" s="34" t="s">
        <v>22</v>
      </c>
      <c r="E14" s="33"/>
      <c r="F14" s="34"/>
      <c r="G14" s="34"/>
      <c r="H14" s="35"/>
      <c r="I14" s="33"/>
      <c r="J14" s="36"/>
      <c r="N14" s="56"/>
    </row>
    <row r="15" spans="1:14" s="1" customFormat="1" ht="12">
      <c r="A15" s="33" t="s">
        <v>23</v>
      </c>
      <c r="B15" s="95" t="s">
        <v>24</v>
      </c>
      <c r="C15" s="33" t="s">
        <v>25</v>
      </c>
      <c r="D15" s="34" t="s">
        <v>26</v>
      </c>
      <c r="E15" s="33" t="s">
        <v>27</v>
      </c>
      <c r="F15" s="34" t="s">
        <v>28</v>
      </c>
      <c r="G15" s="34" t="s">
        <v>29</v>
      </c>
      <c r="H15" s="35" t="s">
        <v>30</v>
      </c>
      <c r="I15" s="33" t="s">
        <v>31</v>
      </c>
      <c r="J15" s="36" t="s">
        <v>32</v>
      </c>
      <c r="K15" s="36" t="s">
        <v>33</v>
      </c>
      <c r="L15" s="35"/>
      <c r="M15" s="33"/>
      <c r="N15" s="33"/>
    </row>
    <row r="16" spans="1:14" s="1" customFormat="1" ht="13.5">
      <c r="A16" s="57"/>
      <c r="B16" s="96"/>
      <c r="C16" s="57" t="s">
        <v>34</v>
      </c>
      <c r="D16" s="58" t="s">
        <v>34</v>
      </c>
      <c r="E16" s="57" t="s">
        <v>35</v>
      </c>
      <c r="F16" s="58"/>
      <c r="G16" s="58"/>
      <c r="H16" s="59" t="s">
        <v>36</v>
      </c>
      <c r="I16" s="59" t="s">
        <v>36</v>
      </c>
      <c r="J16" s="60" t="s">
        <v>37</v>
      </c>
      <c r="K16" s="60"/>
      <c r="L16" s="59"/>
      <c r="M16" s="59"/>
      <c r="N16" s="59"/>
    </row>
    <row r="17" spans="1:14" s="1" customFormat="1" ht="12">
      <c r="A17" s="66" t="s">
        <v>43</v>
      </c>
      <c r="B17" s="97"/>
      <c r="C17" s="62"/>
      <c r="D17" s="63"/>
      <c r="E17" s="62"/>
      <c r="F17" s="63"/>
      <c r="G17" s="63"/>
      <c r="H17" s="64"/>
      <c r="I17" s="62"/>
      <c r="J17" s="65"/>
      <c r="K17" s="66"/>
      <c r="L17" s="69"/>
      <c r="M17" s="73"/>
      <c r="N17" s="86"/>
    </row>
    <row r="18" spans="1:14" s="1" customFormat="1" ht="12">
      <c r="A18" s="73">
        <v>2</v>
      </c>
      <c r="B18" s="98">
        <v>66</v>
      </c>
      <c r="C18" s="68">
        <v>0.145</v>
      </c>
      <c r="D18" s="69">
        <v>0.01</v>
      </c>
      <c r="E18" s="70">
        <v>1</v>
      </c>
      <c r="F18" s="70" t="s">
        <v>45</v>
      </c>
      <c r="G18" s="70" t="s">
        <v>45</v>
      </c>
      <c r="H18" s="69" t="e">
        <f>($B$12)*($B$11)/($B$11-1)*(F18-G18)*(D18)/(C18)*(E18)</f>
        <v>#VALUE!</v>
      </c>
      <c r="I18" s="69" t="e">
        <f>($B$12)*($B$11)/($B$11-1)*(($B$11*G18)-F18)*(D18)/(C18)*(E18)</f>
        <v>#VALUE!</v>
      </c>
      <c r="J18" s="71" t="e">
        <f>$F18/$G18</f>
        <v>#VALUE!</v>
      </c>
      <c r="K18" s="72" t="e">
        <f>H18+I18</f>
        <v>#VALUE!</v>
      </c>
      <c r="L18" s="69"/>
      <c r="M18" s="73"/>
      <c r="N18" s="86"/>
    </row>
    <row r="19" spans="1:14" s="1" customFormat="1" ht="12">
      <c r="A19" s="73">
        <v>2</v>
      </c>
      <c r="B19" s="98">
        <v>71</v>
      </c>
      <c r="C19" s="68">
        <v>0.145</v>
      </c>
      <c r="D19" s="69">
        <v>0.01</v>
      </c>
      <c r="E19" s="70">
        <v>1</v>
      </c>
      <c r="F19" s="70" t="s">
        <v>45</v>
      </c>
      <c r="G19" s="70" t="s">
        <v>45</v>
      </c>
      <c r="H19" s="69" t="e">
        <f>($B$12)*($B$11)/($B$11-1)*(F19-G19)*(D19)/(C19)*(E19)</f>
        <v>#VALUE!</v>
      </c>
      <c r="I19" s="69" t="e">
        <f>($B$12)*($B$11)/($B$11-1)*(($B$11*G19)-F19)*(D19)/(C19)*(E19)</f>
        <v>#VALUE!</v>
      </c>
      <c r="J19" s="71" t="e">
        <f>$F19/$G19</f>
        <v>#VALUE!</v>
      </c>
      <c r="K19" s="72" t="e">
        <f>H19+I19</f>
        <v>#VALUE!</v>
      </c>
      <c r="L19" s="69"/>
      <c r="M19" s="73"/>
      <c r="N19" s="86"/>
    </row>
    <row r="20" spans="1:14" s="1" customFormat="1" ht="12">
      <c r="A20" s="73">
        <v>50</v>
      </c>
      <c r="B20" s="98">
        <v>80</v>
      </c>
      <c r="C20" s="68">
        <v>0.145</v>
      </c>
      <c r="D20" s="69">
        <v>0.01</v>
      </c>
      <c r="E20" s="70">
        <v>1</v>
      </c>
      <c r="F20" s="70">
        <v>205.2</v>
      </c>
      <c r="G20" s="70">
        <v>115.2</v>
      </c>
      <c r="H20" s="69">
        <f>($B$12)*($B$11)/($B$11-1)*(F20-G20)*(D20)/(C20)*(E20)</f>
        <v>1.5318174757281555</v>
      </c>
      <c r="I20" s="69">
        <f>($B$12)*($B$11)/($B$11-1)*(($B$11*G20)-F20)*(D20)/(C20)*(E20)</f>
        <v>0.4877306842718449</v>
      </c>
      <c r="J20" s="71">
        <f>$F20/$G20</f>
        <v>1.7812499999999998</v>
      </c>
      <c r="K20" s="72">
        <f>H20+I20</f>
        <v>2.0195481600000003</v>
      </c>
      <c r="L20" s="69"/>
      <c r="M20" s="73"/>
      <c r="N20" s="86"/>
    </row>
    <row r="21" spans="1:14" s="1" customFormat="1" ht="12">
      <c r="A21" s="73">
        <v>50</v>
      </c>
      <c r="B21" s="98">
        <v>83</v>
      </c>
      <c r="C21" s="68">
        <v>0.145</v>
      </c>
      <c r="D21" s="69">
        <v>0.01</v>
      </c>
      <c r="E21" s="70">
        <v>1</v>
      </c>
      <c r="F21" s="70">
        <v>143.2</v>
      </c>
      <c r="G21" s="70">
        <v>79.1</v>
      </c>
      <c r="H21" s="69">
        <f>($B$12)*($B$11)/($B$11-1)*(F21-G21)*(D21)/(C21)*(E21)</f>
        <v>1.0909944466019421</v>
      </c>
      <c r="I21" s="69">
        <f>($B$12)*($B$11)/($B$11-1)*(($B$11*G21)-F21)*(D21)/(C21)*(E21)</f>
        <v>0.29569183339805816</v>
      </c>
      <c r="J21" s="71">
        <f>$F21/$G21</f>
        <v>1.8103666245259165</v>
      </c>
      <c r="K21" s="72">
        <f>H21+I21</f>
        <v>1.3866862800000002</v>
      </c>
      <c r="L21" s="73"/>
      <c r="M21" s="73"/>
      <c r="N21" s="86"/>
    </row>
    <row r="22" spans="1:14" ht="12.75">
      <c r="A22" s="66" t="s">
        <v>44</v>
      </c>
      <c r="B22" s="97"/>
      <c r="C22" s="68"/>
      <c r="D22" s="64"/>
      <c r="E22" s="63"/>
      <c r="F22" s="63"/>
      <c r="G22" s="63"/>
      <c r="H22" s="64"/>
      <c r="I22" s="64"/>
      <c r="J22" s="65"/>
      <c r="K22" s="74"/>
      <c r="L22" s="73"/>
      <c r="M22" s="73"/>
      <c r="N22" s="86"/>
    </row>
    <row r="23" spans="1:14" ht="12.75">
      <c r="A23" s="73">
        <v>2</v>
      </c>
      <c r="B23" s="98">
        <v>81</v>
      </c>
      <c r="C23" s="68">
        <v>0.145</v>
      </c>
      <c r="D23" s="69">
        <v>0.01</v>
      </c>
      <c r="E23" s="70">
        <v>1</v>
      </c>
      <c r="F23" s="70">
        <v>60.3</v>
      </c>
      <c r="G23" s="70">
        <v>31</v>
      </c>
      <c r="H23" s="69">
        <f>($B$12)*($B$11)/($B$11-1)*(F23-G23)*(D23)/(C23)*(E23)</f>
        <v>0.49869168932038843</v>
      </c>
      <c r="I23" s="69">
        <f>($B$12)*($B$11)/($B$11-1)*(($B$11*G23)-F23)*(D23)/(C23)*(E23)</f>
        <v>0.044763110679611584</v>
      </c>
      <c r="J23" s="71">
        <f>$F23/$G23</f>
        <v>1.9451612903225806</v>
      </c>
      <c r="K23" s="72">
        <f>H23+I23</f>
        <v>0.5434548</v>
      </c>
      <c r="L23" s="72"/>
      <c r="M23" s="72"/>
      <c r="N23" s="86"/>
    </row>
    <row r="24" spans="1:14" ht="12.75">
      <c r="A24" s="73">
        <v>2</v>
      </c>
      <c r="B24" s="98">
        <v>85</v>
      </c>
      <c r="C24" s="68">
        <v>0.145</v>
      </c>
      <c r="D24" s="69">
        <v>0.01</v>
      </c>
      <c r="E24" s="70">
        <v>1</v>
      </c>
      <c r="F24" s="70">
        <v>170.3</v>
      </c>
      <c r="G24" s="70">
        <v>87.8</v>
      </c>
      <c r="H24" s="69">
        <f>($B$12)*($B$11)/($B$11-1)*(F24-G24)*(D24)/(C24)*(E24)</f>
        <v>1.4041660194174765</v>
      </c>
      <c r="I24" s="69">
        <f>($B$12)*($B$11)/($B$11-1)*(($B$11*G24)-F24)*(D24)/(C24)*(E24)</f>
        <v>0.13503822058252377</v>
      </c>
      <c r="J24" s="71">
        <f>$F24/$G24</f>
        <v>1.9396355353075172</v>
      </c>
      <c r="K24" s="72">
        <f>H24+I24</f>
        <v>1.5392042400000003</v>
      </c>
      <c r="L24" s="72"/>
      <c r="M24" s="72"/>
      <c r="N24" s="86"/>
    </row>
    <row r="25" spans="1:14" ht="12.75">
      <c r="A25" s="73">
        <v>9.7</v>
      </c>
      <c r="B25" s="98">
        <v>73</v>
      </c>
      <c r="C25" s="68">
        <v>0.145</v>
      </c>
      <c r="D25" s="69">
        <v>0.01</v>
      </c>
      <c r="E25" s="70">
        <v>1</v>
      </c>
      <c r="F25" s="70">
        <v>584.7</v>
      </c>
      <c r="G25" s="70">
        <v>313.2</v>
      </c>
      <c r="H25" s="69">
        <f>($B$12)*($B$11)/($B$11-1)*(F25-G25)*(D25)/(C25)*(E25)</f>
        <v>4.620982718446604</v>
      </c>
      <c r="I25" s="69">
        <f>($B$12)*($B$11)/($B$11-1)*(($B$11*G25)-F25)*(D25)/(C25)*(E25)</f>
        <v>0.8696638415533964</v>
      </c>
      <c r="J25" s="71">
        <f>$F25/$G25</f>
        <v>1.866858237547893</v>
      </c>
      <c r="K25" s="72">
        <f>H25+I25</f>
        <v>5.49064656</v>
      </c>
      <c r="L25" s="72"/>
      <c r="M25" s="72"/>
      <c r="N25" s="86"/>
    </row>
    <row r="26" spans="1:14" ht="12.75">
      <c r="A26" s="73">
        <v>9.7</v>
      </c>
      <c r="B26" s="98">
        <v>78</v>
      </c>
      <c r="C26" s="68">
        <v>0.145</v>
      </c>
      <c r="D26" s="69">
        <v>0.01</v>
      </c>
      <c r="E26" s="70">
        <v>1</v>
      </c>
      <c r="F26" s="70" t="s">
        <v>45</v>
      </c>
      <c r="G26" s="70" t="s">
        <v>45</v>
      </c>
      <c r="H26" s="69" t="e">
        <f>($B$12)*($B$11)/($B$11-1)*(F26-G26)*(D26)/(C26)*(E26)</f>
        <v>#VALUE!</v>
      </c>
      <c r="I26" s="69" t="e">
        <f>($B$12)*($B$11)/($B$11-1)*(($B$11*G26)-F26)*(D26)/(C26)*(E26)</f>
        <v>#VALUE!</v>
      </c>
      <c r="J26" s="71" t="e">
        <f>$F26/$G26</f>
        <v>#VALUE!</v>
      </c>
      <c r="K26" s="72" t="e">
        <f>H26+I26</f>
        <v>#VALUE!</v>
      </c>
      <c r="L26" s="72"/>
      <c r="M26" s="72"/>
      <c r="N26" s="86"/>
    </row>
    <row r="27" spans="1:14" s="1" customFormat="1" ht="12">
      <c r="A27" s="66" t="s">
        <v>46</v>
      </c>
      <c r="B27" s="97"/>
      <c r="C27" s="68"/>
      <c r="D27" s="64"/>
      <c r="E27" s="63"/>
      <c r="F27" s="63"/>
      <c r="G27" s="63"/>
      <c r="H27" s="64"/>
      <c r="I27" s="64"/>
      <c r="J27" s="65"/>
      <c r="K27" s="74"/>
      <c r="L27" s="73"/>
      <c r="M27" s="73"/>
      <c r="N27" s="86"/>
    </row>
    <row r="28" spans="1:14" s="1" customFormat="1" ht="13.5" customHeight="1">
      <c r="A28" s="86">
        <v>2</v>
      </c>
      <c r="B28" s="98">
        <v>61</v>
      </c>
      <c r="C28" s="68">
        <v>0.145</v>
      </c>
      <c r="D28" s="69">
        <v>0.01</v>
      </c>
      <c r="E28" s="70">
        <v>1</v>
      </c>
      <c r="F28" s="70">
        <v>206</v>
      </c>
      <c r="G28" s="70">
        <v>20.6</v>
      </c>
      <c r="H28" s="69">
        <f>($B$12)*($B$11)/($B$11-1)*(F28-G28)*(D28)/(C28)*(E28)</f>
        <v>3.1555440000000012</v>
      </c>
      <c r="I28" s="69">
        <f>($B$12)*($B$11)/($B$11-1)*(($B$11*G28)-F28)*(D28)/(C28)*(E28)</f>
        <v>-2.7944095200000016</v>
      </c>
      <c r="J28" s="71">
        <f>$F28/$G28</f>
        <v>10</v>
      </c>
      <c r="K28" s="72">
        <f>H28+I28</f>
        <v>0.3611344799999996</v>
      </c>
      <c r="L28" s="72"/>
      <c r="M28" s="72"/>
      <c r="N28" s="86"/>
    </row>
    <row r="29" spans="1:14" s="1" customFormat="1" ht="13.5" customHeight="1">
      <c r="A29" s="86">
        <v>2</v>
      </c>
      <c r="B29" s="98">
        <v>82</v>
      </c>
      <c r="C29" s="68">
        <v>0.145</v>
      </c>
      <c r="D29" s="69">
        <v>0.01</v>
      </c>
      <c r="E29" s="70">
        <v>1</v>
      </c>
      <c r="F29" s="70" t="s">
        <v>45</v>
      </c>
      <c r="G29" s="70" t="s">
        <v>45</v>
      </c>
      <c r="H29" s="69" t="e">
        <f>($B$12)*($B$11)/($B$11-1)*(F29-G29)*(D29)/(C29)*(E29)</f>
        <v>#VALUE!</v>
      </c>
      <c r="I29" s="69" t="e">
        <f>($B$12)*($B$11)/($B$11-1)*(($B$11*G29)-F29)*(D29)/(C29)*(E29)</f>
        <v>#VALUE!</v>
      </c>
      <c r="J29" s="71" t="e">
        <f>$F29/$G29</f>
        <v>#VALUE!</v>
      </c>
      <c r="K29" s="72" t="e">
        <f>H29+I29</f>
        <v>#VALUE!</v>
      </c>
      <c r="L29" s="72"/>
      <c r="M29" s="72"/>
      <c r="N29" s="86"/>
    </row>
    <row r="30" spans="1:14" s="1" customFormat="1" ht="13.5" customHeight="1">
      <c r="A30" s="86">
        <v>108</v>
      </c>
      <c r="B30" s="98">
        <v>63</v>
      </c>
      <c r="C30" s="68">
        <v>0.145</v>
      </c>
      <c r="D30" s="69">
        <v>0.01</v>
      </c>
      <c r="E30" s="70">
        <v>1</v>
      </c>
      <c r="F30" s="70">
        <v>129.7</v>
      </c>
      <c r="G30" s="70">
        <v>85.3</v>
      </c>
      <c r="H30" s="69">
        <f>($B$12)*($B$11)/($B$11-1)*(F30-G30)*(D30)/(C30)*(E30)</f>
        <v>0.7556966213592233</v>
      </c>
      <c r="I30" s="69">
        <f>($B$12)*($B$11)/($B$11-1)*(($B$11*G30)-F30)*(D30)/(C30)*(E30)</f>
        <v>0.7396806186407765</v>
      </c>
      <c r="J30" s="71">
        <f>$F30/$G30</f>
        <v>1.5205158264947245</v>
      </c>
      <c r="K30" s="72">
        <f>H30+I30</f>
        <v>1.4953772399999998</v>
      </c>
      <c r="L30" s="72"/>
      <c r="M30" s="72"/>
      <c r="N30" s="86"/>
    </row>
    <row r="31" spans="1:14" s="1" customFormat="1" ht="13.5" customHeight="1">
      <c r="A31" s="86">
        <v>107</v>
      </c>
      <c r="B31" s="98">
        <v>76</v>
      </c>
      <c r="C31" s="68">
        <v>0.145</v>
      </c>
      <c r="D31" s="69">
        <v>0.01</v>
      </c>
      <c r="E31" s="70">
        <v>1</v>
      </c>
      <c r="F31" s="70">
        <v>122.2</v>
      </c>
      <c r="G31" s="70">
        <v>76.2</v>
      </c>
      <c r="H31" s="69">
        <f>($B$12)*($B$11)/($B$11-1)*(F31-G31)*(D31)/(C31)*(E31)</f>
        <v>0.7829289320388352</v>
      </c>
      <c r="I31" s="69">
        <f>($B$12)*($B$11)/($B$11-1)*(($B$11*G31)-F31)*(D31)/(C31)*(E31)</f>
        <v>0.5529180279611647</v>
      </c>
      <c r="J31" s="71">
        <f>$F31/$G31</f>
        <v>1.6036745406824147</v>
      </c>
      <c r="K31" s="72">
        <f>H31+I31</f>
        <v>1.33584696</v>
      </c>
      <c r="L31" s="72"/>
      <c r="M31" s="72"/>
      <c r="N31" s="86"/>
    </row>
    <row r="32" spans="1:14" ht="12.75">
      <c r="A32" s="66" t="s">
        <v>47</v>
      </c>
      <c r="B32" s="97"/>
      <c r="C32" s="68"/>
      <c r="D32" s="64"/>
      <c r="E32" s="63"/>
      <c r="F32" s="63"/>
      <c r="G32" s="63"/>
      <c r="H32" s="64"/>
      <c r="I32" s="64"/>
      <c r="J32" s="65"/>
      <c r="K32" s="74"/>
      <c r="L32" s="73"/>
      <c r="M32" s="73"/>
      <c r="N32" s="86"/>
    </row>
    <row r="33" spans="1:14" ht="12.75">
      <c r="A33" s="73">
        <v>2</v>
      </c>
      <c r="B33" s="98">
        <v>67</v>
      </c>
      <c r="C33" s="68">
        <v>0.145</v>
      </c>
      <c r="D33" s="69">
        <v>0.01</v>
      </c>
      <c r="E33" s="70">
        <v>1</v>
      </c>
      <c r="F33" s="70" t="s">
        <v>45</v>
      </c>
      <c r="G33" s="70" t="s">
        <v>45</v>
      </c>
      <c r="H33" s="69" t="e">
        <f>($B$12)*($B$11)/($B$11-1)*(F33-G33)*(D33)/(C33)*(E33)</f>
        <v>#VALUE!</v>
      </c>
      <c r="I33" s="69" t="e">
        <f>($B$12)*($B$11)/($B$11-1)*(($B$11*G33)-F33)*(D33)/(C33)*(E33)</f>
        <v>#VALUE!</v>
      </c>
      <c r="J33" s="71" t="e">
        <f>$F33/$G33</f>
        <v>#VALUE!</v>
      </c>
      <c r="K33" s="72" t="e">
        <f>H33+I33</f>
        <v>#VALUE!</v>
      </c>
      <c r="L33" s="72"/>
      <c r="M33" s="72"/>
      <c r="N33" s="86"/>
    </row>
    <row r="34" spans="1:14" ht="12.75">
      <c r="A34" s="73">
        <v>2</v>
      </c>
      <c r="B34" s="98">
        <v>79</v>
      </c>
      <c r="C34" s="68">
        <v>0.145</v>
      </c>
      <c r="D34" s="69">
        <v>0.01</v>
      </c>
      <c r="E34" s="70">
        <v>1</v>
      </c>
      <c r="F34" s="70">
        <v>308.3</v>
      </c>
      <c r="G34" s="70">
        <v>163.7</v>
      </c>
      <c r="H34" s="69">
        <f>($B$12)*($B$11)/($B$11-1)*(F34-G34)*(D34)/(C34)*(E34)</f>
        <v>2.4611200776699036</v>
      </c>
      <c r="I34" s="69">
        <f>($B$12)*($B$11)/($B$11-1)*(($B$11*G34)-F34)*(D34)/(C34)*(E34)</f>
        <v>0.40867188233009566</v>
      </c>
      <c r="J34" s="71">
        <f>$F34/$G34</f>
        <v>1.883323152107514</v>
      </c>
      <c r="K34" s="72">
        <f>H34+I34</f>
        <v>2.8697919599999993</v>
      </c>
      <c r="L34" s="72"/>
      <c r="M34" s="72"/>
      <c r="N34" s="86"/>
    </row>
    <row r="35" spans="1:14" ht="12.75">
      <c r="A35" s="73">
        <v>9</v>
      </c>
      <c r="B35" s="98">
        <v>72</v>
      </c>
      <c r="C35" s="68">
        <v>0.145</v>
      </c>
      <c r="D35" s="69">
        <v>0.01</v>
      </c>
      <c r="E35" s="70">
        <v>1</v>
      </c>
      <c r="F35" s="70">
        <v>135.2</v>
      </c>
      <c r="G35" s="70">
        <v>71.8</v>
      </c>
      <c r="H35" s="69">
        <f>($B$12)*($B$11)/($B$11-1)*(F35-G35)*(D35)/(C35)*(E35)</f>
        <v>1.0790803106796119</v>
      </c>
      <c r="I35" s="69">
        <f>($B$12)*($B$11)/($B$11-1)*(($B$11*G35)-F35)*(D35)/(C35)*(E35)</f>
        <v>0.17963112932038844</v>
      </c>
      <c r="J35" s="71">
        <f>$F35/$G35</f>
        <v>1.883008356545961</v>
      </c>
      <c r="K35" s="72">
        <f>H35+I35</f>
        <v>1.2587114400000003</v>
      </c>
      <c r="L35" s="73"/>
      <c r="M35" s="73"/>
      <c r="N35" s="86"/>
    </row>
    <row r="36" spans="1:14" ht="12.75">
      <c r="A36" s="73">
        <v>9</v>
      </c>
      <c r="B36" s="98">
        <v>77</v>
      </c>
      <c r="C36" s="68">
        <v>0.145</v>
      </c>
      <c r="D36" s="69">
        <v>0.01</v>
      </c>
      <c r="E36" s="70">
        <v>1</v>
      </c>
      <c r="F36" s="70">
        <v>602.6</v>
      </c>
      <c r="G36" s="70">
        <v>322.6</v>
      </c>
      <c r="H36" s="69">
        <f>($B$12)*($B$11)/($B$11-1)*(F36-G36)*(D36)/(C36)*(E36)</f>
        <v>4.765654368932041</v>
      </c>
      <c r="I36" s="69">
        <f>($B$12)*($B$11)/($B$11-1)*(($B$11*G36)-F36)*(D36)/(C36)*(E36)</f>
        <v>0.8897817110679598</v>
      </c>
      <c r="J36" s="71">
        <f>$F36/$G36</f>
        <v>1.8679479231246126</v>
      </c>
      <c r="K36" s="72">
        <f>H36+I36</f>
        <v>5.655436080000001</v>
      </c>
      <c r="L36" s="72"/>
      <c r="M36" s="72"/>
      <c r="N36" s="86"/>
    </row>
    <row r="37" spans="1:14" ht="12.75">
      <c r="A37" s="61" t="s">
        <v>48</v>
      </c>
      <c r="B37" s="97"/>
      <c r="C37" s="68"/>
      <c r="D37" s="64"/>
      <c r="E37" s="63"/>
      <c r="F37" s="63"/>
      <c r="G37" s="63"/>
      <c r="H37" s="64"/>
      <c r="I37" s="64"/>
      <c r="J37" s="65"/>
      <c r="K37" s="74"/>
      <c r="L37" s="1"/>
      <c r="M37" s="1"/>
      <c r="N37" s="56"/>
    </row>
    <row r="38" spans="1:14" ht="12.75">
      <c r="A38" s="67">
        <v>2</v>
      </c>
      <c r="B38" s="98">
        <v>69</v>
      </c>
      <c r="C38" s="68">
        <v>0.145</v>
      </c>
      <c r="D38" s="69">
        <v>0.01</v>
      </c>
      <c r="E38" s="70">
        <v>1</v>
      </c>
      <c r="F38" s="70">
        <v>504.8</v>
      </c>
      <c r="G38" s="70">
        <v>269.5</v>
      </c>
      <c r="H38" s="69">
        <f>($B$12)*($B$11)/($B$11-1)*(F38-G38)*(D38)/(C38)*(E38)</f>
        <v>4.00485168932039</v>
      </c>
      <c r="I38" s="69">
        <f>($B$12)*($B$11)/($B$11-1)*(($B$11*G38)-F38)*(D38)/(C38)*(E38)</f>
        <v>0.7196989106796103</v>
      </c>
      <c r="J38" s="71">
        <f>$F38/$G38</f>
        <v>1.8730983302411874</v>
      </c>
      <c r="K38" s="72">
        <f>H38+I38</f>
        <v>4.7245506</v>
      </c>
      <c r="L38" s="1"/>
      <c r="M38" s="1"/>
      <c r="N38" s="56"/>
    </row>
    <row r="39" spans="1:11" ht="12.75">
      <c r="A39" s="67">
        <v>2</v>
      </c>
      <c r="B39" s="98">
        <v>62</v>
      </c>
      <c r="C39" s="68">
        <v>0.145</v>
      </c>
      <c r="D39" s="69">
        <v>0.01</v>
      </c>
      <c r="E39" s="70">
        <v>1</v>
      </c>
      <c r="F39" s="70">
        <v>206</v>
      </c>
      <c r="G39" s="70">
        <v>112.2</v>
      </c>
      <c r="H39" s="69">
        <f>($B$12)*($B$11)/($B$11-1)*(F39-G39)*(D39)/(C39)*(E39)</f>
        <v>1.5964942135922335</v>
      </c>
      <c r="I39" s="69">
        <f>($B$12)*($B$11)/($B$11-1)*(($B$11*G39)-F39)*(D39)/(C39)*(E39)</f>
        <v>0.37046154640776696</v>
      </c>
      <c r="J39" s="71">
        <f>$F39/$G39</f>
        <v>1.8360071301247771</v>
      </c>
      <c r="K39" s="72">
        <f>H39+I39</f>
        <v>1.9669557600000005</v>
      </c>
    </row>
    <row r="40" spans="1:11" ht="12.75">
      <c r="A40" s="67">
        <v>103</v>
      </c>
      <c r="B40" s="98">
        <v>32</v>
      </c>
      <c r="C40" s="68">
        <v>0.145</v>
      </c>
      <c r="D40" s="69">
        <v>0.01</v>
      </c>
      <c r="E40" s="70">
        <v>1</v>
      </c>
      <c r="F40" s="70">
        <v>90</v>
      </c>
      <c r="G40" s="70">
        <v>57.1</v>
      </c>
      <c r="H40" s="69">
        <f>($B$12)*($B$11)/($B$11-1)*(F40-G40)*(D40)/(C40)*(E40)</f>
        <v>0.5599643883495147</v>
      </c>
      <c r="I40" s="69">
        <f>($B$12)*($B$11)/($B$11-1)*(($B$11*G40)-F40)*(D40)/(C40)*(E40)</f>
        <v>0.44104429165048553</v>
      </c>
      <c r="J40" s="71">
        <f>$F40/$G40</f>
        <v>1.5761821366024518</v>
      </c>
      <c r="K40" s="72">
        <f>H40+I40</f>
        <v>1.0010086800000002</v>
      </c>
    </row>
    <row r="41" spans="1:11" ht="12.75">
      <c r="A41" s="67">
        <v>103</v>
      </c>
      <c r="B41" s="98">
        <v>68</v>
      </c>
      <c r="C41" s="68">
        <v>0.145</v>
      </c>
      <c r="D41" s="69">
        <v>0.01</v>
      </c>
      <c r="E41" s="70">
        <v>1</v>
      </c>
      <c r="F41" s="70">
        <v>74.9</v>
      </c>
      <c r="G41" s="70">
        <v>48.4</v>
      </c>
      <c r="H41" s="69">
        <f>($B$12)*($B$11)/($B$11-1)*(F41-G41)*(D41)/(C41)*(E41)</f>
        <v>0.4510351456310683</v>
      </c>
      <c r="I41" s="69">
        <f>($B$12)*($B$11)/($B$11-1)*(($B$11*G41)-F41)*(D41)/(C41)*(E41)</f>
        <v>0.3974555743689317</v>
      </c>
      <c r="J41" s="71">
        <f>$F41/$G41</f>
        <v>1.547520661157025</v>
      </c>
      <c r="K41" s="72">
        <f>H41+I41</f>
        <v>0.84849072</v>
      </c>
    </row>
    <row r="42" spans="1:14" ht="12.75">
      <c r="A42" s="66" t="s">
        <v>49</v>
      </c>
      <c r="B42" s="97"/>
      <c r="C42" s="68"/>
      <c r="D42" s="64"/>
      <c r="E42" s="63"/>
      <c r="F42" s="63"/>
      <c r="G42" s="63"/>
      <c r="H42" s="64"/>
      <c r="I42" s="64"/>
      <c r="J42" s="65"/>
      <c r="K42" s="74"/>
      <c r="L42" s="73"/>
      <c r="M42" s="73"/>
      <c r="N42" s="86"/>
    </row>
    <row r="43" spans="1:14" ht="12.75">
      <c r="A43" s="73">
        <v>2</v>
      </c>
      <c r="B43" s="98">
        <v>26</v>
      </c>
      <c r="C43" s="68">
        <v>0.145</v>
      </c>
      <c r="D43" s="69">
        <v>0.01</v>
      </c>
      <c r="E43" s="70">
        <v>1</v>
      </c>
      <c r="F43" s="70">
        <v>170.4</v>
      </c>
      <c r="G43" s="70">
        <v>90</v>
      </c>
      <c r="H43" s="69">
        <f>($B$12)*($B$11)/($B$11-1)*(F43-G43)*(D43)/(C43)*(E43)</f>
        <v>1.368423611650486</v>
      </c>
      <c r="I43" s="69">
        <f>($B$12)*($B$11)/($B$11-1)*(($B$11*G43)-F43)*(D43)/(C43)*(E43)</f>
        <v>0.20934838834951436</v>
      </c>
      <c r="J43" s="71">
        <f>$F43/$G43</f>
        <v>1.8933333333333333</v>
      </c>
      <c r="K43" s="72">
        <f>H43+I43</f>
        <v>1.5777720000000004</v>
      </c>
      <c r="L43" s="72"/>
      <c r="M43" s="72"/>
      <c r="N43" s="86"/>
    </row>
    <row r="44" spans="1:14" ht="12.75">
      <c r="A44" s="73">
        <v>2</v>
      </c>
      <c r="B44" s="98">
        <v>84</v>
      </c>
      <c r="C44" s="68">
        <v>0.145</v>
      </c>
      <c r="D44" s="69">
        <v>0.01</v>
      </c>
      <c r="E44" s="70">
        <v>1</v>
      </c>
      <c r="F44" s="70">
        <v>138.2</v>
      </c>
      <c r="G44" s="70">
        <v>75.1</v>
      </c>
      <c r="H44" s="69">
        <f>($B$12)*($B$11)/($B$11-1)*(F44-G44)*(D44)/(C44)*(E44)</f>
        <v>1.0739742524271847</v>
      </c>
      <c r="I44" s="69">
        <f>($B$12)*($B$11)/($B$11-1)*(($B$11*G44)-F44)*(D44)/(C44)*(E44)</f>
        <v>0.24258882757281536</v>
      </c>
      <c r="J44" s="71">
        <f>$F44/$G44</f>
        <v>1.8402130492676432</v>
      </c>
      <c r="K44" s="72">
        <f>H44+I44</f>
        <v>1.31656308</v>
      </c>
      <c r="L44" s="72"/>
      <c r="M44" s="72"/>
      <c r="N44" s="86"/>
    </row>
    <row r="45" spans="1:14" ht="12.75">
      <c r="A45" s="73">
        <v>137</v>
      </c>
      <c r="B45" s="98">
        <v>42</v>
      </c>
      <c r="C45" s="68">
        <v>0.145</v>
      </c>
      <c r="D45" s="69">
        <v>0.01</v>
      </c>
      <c r="E45" s="70">
        <v>1</v>
      </c>
      <c r="F45" s="70">
        <v>21</v>
      </c>
      <c r="G45" s="70">
        <v>16.4</v>
      </c>
      <c r="H45" s="69">
        <f>($B$12)*($B$11)/($B$11-1)*(F45-G45)*(D45)/(C45)*(E45)</f>
        <v>0.07829289320388354</v>
      </c>
      <c r="I45" s="69">
        <f>($B$12)*($B$11)/($B$11-1)*(($B$11*G45)-F45)*(D45)/(C45)*(E45)</f>
        <v>0.20921222679611648</v>
      </c>
      <c r="J45" s="71">
        <f>$F45/$G45</f>
        <v>1.2804878048780488</v>
      </c>
      <c r="K45" s="72">
        <f>H45+I45</f>
        <v>0.28750512</v>
      </c>
      <c r="L45" s="72"/>
      <c r="M45" s="73"/>
      <c r="N45" s="86"/>
    </row>
    <row r="46" spans="1:14" ht="12.75">
      <c r="A46" s="73">
        <v>137</v>
      </c>
      <c r="B46" s="98">
        <v>48</v>
      </c>
      <c r="C46" s="68">
        <v>0.145</v>
      </c>
      <c r="D46" s="69">
        <v>0.01</v>
      </c>
      <c r="E46" s="70">
        <v>1</v>
      </c>
      <c r="F46" s="70">
        <v>722.6</v>
      </c>
      <c r="G46" s="70">
        <v>714</v>
      </c>
      <c r="H46" s="69">
        <f>($B$12)*($B$11)/($B$11-1)*(F46-G46)*(D46)/(C46)*(E46)</f>
        <v>0.14637366990291306</v>
      </c>
      <c r="I46" s="69">
        <f>($B$12)*($B$11)/($B$11-1)*(($B$11*G46)-F46)*(D46)/(C46)*(E46)</f>
        <v>12.370617530097087</v>
      </c>
      <c r="J46" s="71">
        <f>$F46/$G46</f>
        <v>1.0120448179271708</v>
      </c>
      <c r="K46" s="72">
        <f>H46+I46</f>
        <v>12.5169912</v>
      </c>
      <c r="L46" s="72"/>
      <c r="M46" s="72"/>
      <c r="N46" s="86"/>
    </row>
    <row r="47" spans="1:14" ht="12.75">
      <c r="A47" s="79" t="s">
        <v>50</v>
      </c>
      <c r="B47" s="99"/>
      <c r="C47" s="68"/>
      <c r="D47" s="75"/>
      <c r="E47" s="76"/>
      <c r="F47" s="76"/>
      <c r="G47" s="76"/>
      <c r="H47" s="75"/>
      <c r="I47" s="75"/>
      <c r="J47" s="77"/>
      <c r="K47" s="78"/>
      <c r="L47" s="84"/>
      <c r="M47" s="84"/>
      <c r="N47" s="85"/>
    </row>
    <row r="48" spans="1:14" ht="12.75">
      <c r="A48" s="84">
        <v>1</v>
      </c>
      <c r="B48" s="100">
        <v>46</v>
      </c>
      <c r="C48" s="68">
        <v>0.145</v>
      </c>
      <c r="D48" s="80">
        <v>0.01</v>
      </c>
      <c r="E48" s="81">
        <v>1</v>
      </c>
      <c r="F48" s="81">
        <v>136.4</v>
      </c>
      <c r="G48" s="81">
        <v>75</v>
      </c>
      <c r="H48" s="80">
        <f>($B$12)*($B$11)/($B$11-1)*(F48-G48)*(D48)/(C48)*(E48)</f>
        <v>1.0450399223300975</v>
      </c>
      <c r="I48" s="80">
        <f>($B$12)*($B$11)/($B$11-1)*(($B$11*G48)-F48)*(D48)/(C48)*(E48)</f>
        <v>0.26977007766990246</v>
      </c>
      <c r="J48" s="82">
        <f>$F48/$G48</f>
        <v>1.8186666666666667</v>
      </c>
      <c r="K48" s="83">
        <f>H48+I48</f>
        <v>1.31481</v>
      </c>
      <c r="L48" s="83"/>
      <c r="M48" s="83"/>
      <c r="N48" s="85"/>
    </row>
    <row r="49" spans="1:14" ht="12.75">
      <c r="A49" s="84">
        <v>1</v>
      </c>
      <c r="B49" s="100">
        <v>92</v>
      </c>
      <c r="C49" s="68">
        <v>0.145</v>
      </c>
      <c r="D49" s="80">
        <v>0.01</v>
      </c>
      <c r="E49" s="81">
        <v>1</v>
      </c>
      <c r="F49" s="81">
        <v>65.9</v>
      </c>
      <c r="G49" s="81">
        <v>34.9</v>
      </c>
      <c r="H49" s="80">
        <f>($B$12)*($B$11)/($B$11-1)*(F49-G49)*(D49)/(C49)*(E49)</f>
        <v>0.527626019417476</v>
      </c>
      <c r="I49" s="80">
        <f>($B$12)*($B$11)/($B$11-1)*(($B$11*G49)-F49)*(D49)/(C49)*(E49)</f>
        <v>0.0841989005825241</v>
      </c>
      <c r="J49" s="82">
        <f>$F49/$G49</f>
        <v>1.888252148997135</v>
      </c>
      <c r="K49" s="83">
        <f>H49+I49</f>
        <v>0.6118249200000001</v>
      </c>
      <c r="L49" s="84"/>
      <c r="M49" s="84"/>
      <c r="N49" s="85"/>
    </row>
    <row r="50" spans="1:14" ht="12.75">
      <c r="A50" s="84">
        <v>164</v>
      </c>
      <c r="B50" s="100">
        <v>43</v>
      </c>
      <c r="C50" s="68">
        <v>0.145</v>
      </c>
      <c r="D50" s="80">
        <v>0.01</v>
      </c>
      <c r="E50" s="81">
        <v>1</v>
      </c>
      <c r="F50" s="81">
        <v>10.6</v>
      </c>
      <c r="G50" s="81">
        <v>8.4</v>
      </c>
      <c r="H50" s="80">
        <f>($B$12)*($B$11)/($B$11-1)*(F50-G50)*(D50)/(C50)*(E50)</f>
        <v>0.03744442718446602</v>
      </c>
      <c r="I50" s="80">
        <f>($B$12)*($B$11)/($B$11-1)*(($B$11*G50)-F50)*(D50)/(C50)*(E50)</f>
        <v>0.109814292815534</v>
      </c>
      <c r="J50" s="82">
        <f>$F50/$G50</f>
        <v>1.2619047619047619</v>
      </c>
      <c r="K50" s="83">
        <f>H50+I50</f>
        <v>0.14725872</v>
      </c>
      <c r="L50" s="83"/>
      <c r="M50" s="83"/>
      <c r="N50" s="85"/>
    </row>
    <row r="51" spans="1:14" ht="12.75">
      <c r="A51" s="84">
        <v>164</v>
      </c>
      <c r="B51" s="100">
        <v>88</v>
      </c>
      <c r="C51" s="68">
        <v>0.145</v>
      </c>
      <c r="D51" s="80">
        <v>0.01</v>
      </c>
      <c r="E51" s="81">
        <v>1</v>
      </c>
      <c r="F51" s="81">
        <v>9.4</v>
      </c>
      <c r="G51" s="81">
        <v>7.5</v>
      </c>
      <c r="H51" s="80">
        <f>($B$12)*($B$11)/($B$11-1)*(F51-G51)*(D51)/(C51)*(E51)</f>
        <v>0.03233836893203885</v>
      </c>
      <c r="I51" s="80">
        <f>($B$12)*($B$11)/($B$11-1)*(($B$11*G51)-F51)*(D51)/(C51)*(E51)</f>
        <v>0.09914263106796116</v>
      </c>
      <c r="J51" s="82">
        <f>$F51/$G51</f>
        <v>1.2533333333333334</v>
      </c>
      <c r="K51" s="83">
        <f>H51+I51</f>
        <v>0.13148100000000001</v>
      </c>
      <c r="L51" s="83"/>
      <c r="M51" s="83"/>
      <c r="N51" s="85"/>
    </row>
    <row r="52" spans="1:11" ht="12.75">
      <c r="A52" s="61" t="s">
        <v>51</v>
      </c>
      <c r="B52" s="97"/>
      <c r="C52" s="68"/>
      <c r="D52" s="64"/>
      <c r="E52" s="63"/>
      <c r="F52" s="63"/>
      <c r="G52" s="63"/>
      <c r="H52" s="64"/>
      <c r="I52" s="64"/>
      <c r="J52" s="65"/>
      <c r="K52" s="74"/>
    </row>
    <row r="53" spans="1:11" ht="12.75">
      <c r="A53" s="67">
        <v>1</v>
      </c>
      <c r="B53" s="98">
        <v>33</v>
      </c>
      <c r="C53" s="68">
        <v>0.145</v>
      </c>
      <c r="D53" s="69">
        <v>0.01</v>
      </c>
      <c r="E53" s="70">
        <v>1</v>
      </c>
      <c r="F53" s="70">
        <v>130.1</v>
      </c>
      <c r="G53" s="70">
        <v>68.8</v>
      </c>
      <c r="H53" s="69">
        <f>($B$12)*($B$11)/($B$11-1)*(F53-G53)*(D53)/(C53)*(E53)</f>
        <v>1.0433379029126217</v>
      </c>
      <c r="I53" s="69">
        <f>($B$12)*($B$11)/($B$11-1)*(($B$11*G53)-F53)*(D53)/(C53)*(E53)</f>
        <v>0.1627811370873786</v>
      </c>
      <c r="J53" s="71">
        <f>$F53/$G53</f>
        <v>1.8909883720930232</v>
      </c>
      <c r="K53" s="72">
        <f>H53+I53</f>
        <v>1.2061190400000004</v>
      </c>
    </row>
    <row r="54" spans="1:11" ht="12.75">
      <c r="A54" s="67">
        <v>1</v>
      </c>
      <c r="B54" s="98">
        <v>52</v>
      </c>
      <c r="C54" s="68">
        <v>0.145</v>
      </c>
      <c r="D54" s="69">
        <v>0.01</v>
      </c>
      <c r="E54" s="70">
        <v>1</v>
      </c>
      <c r="F54" s="70">
        <v>135.9</v>
      </c>
      <c r="G54" s="70">
        <v>72.1</v>
      </c>
      <c r="H54" s="69">
        <f>($B$12)*($B$11)/($B$11-1)*(F54-G54)*(D54)/(C54)*(E54)</f>
        <v>1.085888388349515</v>
      </c>
      <c r="I54" s="69">
        <f>($B$12)*($B$11)/($B$11-1)*(($B$11*G54)-F54)*(D54)/(C54)*(E54)</f>
        <v>0.17808229165048492</v>
      </c>
      <c r="J54" s="71">
        <f>$F54/$G54</f>
        <v>1.8848821081830793</v>
      </c>
      <c r="K54" s="72">
        <f>H54+I54</f>
        <v>1.26397068</v>
      </c>
    </row>
    <row r="55" spans="1:11" ht="12.75">
      <c r="A55" s="67">
        <v>18</v>
      </c>
      <c r="B55" s="98">
        <v>9</v>
      </c>
      <c r="C55" s="68">
        <v>0.145</v>
      </c>
      <c r="D55" s="69">
        <v>0.01</v>
      </c>
      <c r="E55" s="70">
        <v>1</v>
      </c>
      <c r="F55" s="70">
        <v>137.4</v>
      </c>
      <c r="G55" s="70">
        <v>82.1</v>
      </c>
      <c r="H55" s="69">
        <f>($B$12)*($B$11)/($B$11-1)*(F55-G55)*(D55)/(C55)*(E55)</f>
        <v>0.9412167378640782</v>
      </c>
      <c r="I55" s="69">
        <f>($B$12)*($B$11)/($B$11-1)*(($B$11*G55)-F55)*(D55)/(C55)*(E55)</f>
        <v>0.49806194213592214</v>
      </c>
      <c r="J55" s="71">
        <f>$F55/$G55</f>
        <v>1.6735688185140074</v>
      </c>
      <c r="K55" s="72">
        <f>H55+I55</f>
        <v>1.4392786800000004</v>
      </c>
    </row>
    <row r="56" spans="1:11" ht="12.75">
      <c r="A56" s="67">
        <v>18</v>
      </c>
      <c r="B56" s="98">
        <v>20</v>
      </c>
      <c r="C56" s="68">
        <v>0.145</v>
      </c>
      <c r="D56" s="69">
        <v>0.01</v>
      </c>
      <c r="E56" s="70">
        <v>1</v>
      </c>
      <c r="F56" s="70">
        <v>119.4</v>
      </c>
      <c r="G56" s="70">
        <v>73.6</v>
      </c>
      <c r="H56" s="69">
        <f>($B$12)*($B$11)/($B$11-1)*(F56-G56)*(D56)/(C56)*(E56)</f>
        <v>0.779524893203884</v>
      </c>
      <c r="I56" s="69">
        <f>($B$12)*($B$11)/($B$11-1)*(($B$11*G56)-F56)*(D56)/(C56)*(E56)</f>
        <v>0.5107419867961164</v>
      </c>
      <c r="J56" s="71">
        <f>$F56/$G56</f>
        <v>1.6222826086956523</v>
      </c>
      <c r="K56" s="72">
        <f>H56+I56</f>
        <v>1.2902668800000003</v>
      </c>
    </row>
    <row r="57" spans="1:11" ht="12.75">
      <c r="A57" s="61" t="s">
        <v>52</v>
      </c>
      <c r="B57" s="97"/>
      <c r="C57" s="68"/>
      <c r="D57" s="64"/>
      <c r="E57" s="63"/>
      <c r="F57" s="63"/>
      <c r="G57" s="63"/>
      <c r="H57" s="64"/>
      <c r="I57" s="64"/>
      <c r="J57" s="65"/>
      <c r="K57" s="74"/>
    </row>
    <row r="58" spans="1:11" ht="12.75">
      <c r="A58" s="67">
        <v>1</v>
      </c>
      <c r="B58" s="98">
        <v>93</v>
      </c>
      <c r="C58" s="68">
        <v>0.145</v>
      </c>
      <c r="D58" s="69">
        <v>0.01</v>
      </c>
      <c r="E58" s="70">
        <v>1</v>
      </c>
      <c r="F58" s="70">
        <v>98.2</v>
      </c>
      <c r="G58" s="70">
        <v>53.2</v>
      </c>
      <c r="H58" s="69">
        <f>($B$12)*($B$11)/($B$11-1)*(F58-G58)*(D58)/(C58)*(E58)</f>
        <v>0.765908737864078</v>
      </c>
      <c r="I58" s="69">
        <f>($B$12)*($B$11)/($B$11-1)*(($B$11*G58)-F58)*(D58)/(C58)*(E58)</f>
        <v>0.16672982213592225</v>
      </c>
      <c r="J58" s="71">
        <f>$F58/$G58</f>
        <v>1.8458646616541352</v>
      </c>
      <c r="K58" s="72">
        <f>H58+I58</f>
        <v>0.9326385600000002</v>
      </c>
    </row>
    <row r="59" spans="1:14" ht="12.75">
      <c r="A59" s="67">
        <v>1</v>
      </c>
      <c r="B59" s="98">
        <v>94</v>
      </c>
      <c r="C59" s="68">
        <v>0.145</v>
      </c>
      <c r="D59" s="69">
        <v>0.01</v>
      </c>
      <c r="E59" s="70">
        <v>1</v>
      </c>
      <c r="F59" s="70">
        <v>88.9</v>
      </c>
      <c r="G59" s="70">
        <v>47.4</v>
      </c>
      <c r="H59" s="69">
        <f>($B$12)*($B$11)/($B$11-1)*(F59-G59)*(D59)/(C59)*(E59)</f>
        <v>0.7063380582524275</v>
      </c>
      <c r="I59" s="69">
        <f>($B$12)*($B$11)/($B$11-1)*(($B$11*G59)-F59)*(D59)/(C59)*(E59)</f>
        <v>0.12462186174757266</v>
      </c>
      <c r="J59" s="71">
        <f>$F59/$G59</f>
        <v>1.8755274261603376</v>
      </c>
      <c r="K59" s="72">
        <f>H59+I59</f>
        <v>0.8309599200000001</v>
      </c>
      <c r="N59"/>
    </row>
    <row r="60" spans="1:14" ht="12.75">
      <c r="A60" s="67">
        <v>137</v>
      </c>
      <c r="B60" s="98">
        <v>37</v>
      </c>
      <c r="C60" s="68">
        <v>0.145</v>
      </c>
      <c r="D60" s="69">
        <v>0.01</v>
      </c>
      <c r="E60" s="70">
        <v>1</v>
      </c>
      <c r="F60" s="70">
        <v>12.5</v>
      </c>
      <c r="G60" s="70">
        <v>10.2</v>
      </c>
      <c r="H60" s="69">
        <f>($B$12)*($B$11)/($B$11-1)*(F60-G60)*(D60)/(C60)*(E60)</f>
        <v>0.03914644660194177</v>
      </c>
      <c r="I60" s="69">
        <f>($B$12)*($B$11)/($B$11-1)*(($B$11*G60)-F60)*(D60)/(C60)*(E60)</f>
        <v>0.13966771339805822</v>
      </c>
      <c r="J60" s="71">
        <f>$F60/$G60</f>
        <v>1.2254901960784315</v>
      </c>
      <c r="K60" s="72">
        <f>H60+I60</f>
        <v>0.17881416</v>
      </c>
      <c r="N60"/>
    </row>
    <row r="61" spans="1:14" ht="12.75">
      <c r="A61" s="67">
        <v>137</v>
      </c>
      <c r="B61" s="98">
        <v>50</v>
      </c>
      <c r="C61" s="68">
        <v>0.145</v>
      </c>
      <c r="D61" s="69">
        <v>0.01</v>
      </c>
      <c r="E61" s="70">
        <v>1</v>
      </c>
      <c r="F61" s="70">
        <v>12.9</v>
      </c>
      <c r="G61" s="70">
        <v>10.1</v>
      </c>
      <c r="H61" s="69">
        <f>($B$12)*($B$11)/($B$11-1)*(F61-G61)*(D61)/(C61)*(E61)</f>
        <v>0.047656543689320416</v>
      </c>
      <c r="I61" s="69">
        <f>($B$12)*($B$11)/($B$11-1)*(($B$11*G61)-F61)*(D61)/(C61)*(E61)</f>
        <v>0.12940453631067958</v>
      </c>
      <c r="J61" s="71">
        <f>$F61/$G61</f>
        <v>1.2772277227722773</v>
      </c>
      <c r="K61" s="72">
        <f>H61+I61</f>
        <v>0.17706107999999998</v>
      </c>
      <c r="N61"/>
    </row>
    <row r="62" spans="1:11" ht="12.75">
      <c r="A62" s="61" t="s">
        <v>53</v>
      </c>
      <c r="B62" s="97"/>
      <c r="C62" s="68"/>
      <c r="D62" s="64"/>
      <c r="E62" s="63"/>
      <c r="F62" s="63"/>
      <c r="G62" s="63"/>
      <c r="H62" s="64"/>
      <c r="I62" s="64"/>
      <c r="J62" s="65"/>
      <c r="K62" s="74"/>
    </row>
    <row r="63" spans="1:11" ht="12.75">
      <c r="A63" s="67">
        <v>1</v>
      </c>
      <c r="B63" s="98">
        <v>12</v>
      </c>
      <c r="C63" s="68">
        <v>0.145</v>
      </c>
      <c r="D63" s="69">
        <v>0.01</v>
      </c>
      <c r="E63" s="70">
        <v>1</v>
      </c>
      <c r="F63" s="70">
        <v>124.2</v>
      </c>
      <c r="G63" s="70">
        <v>68.3</v>
      </c>
      <c r="H63" s="69">
        <f>($B$12)*($B$11)/($B$11-1)*(F63-G63)*(D63)/(C63)*(E63)</f>
        <v>0.9514288543689323</v>
      </c>
      <c r="I63" s="69">
        <f>($B$12)*($B$11)/($B$11-1)*(($B$11*G63)-F63)*(D63)/(C63)*(E63)</f>
        <v>0.2459247856310675</v>
      </c>
      <c r="J63" s="71">
        <f>$F63/$G63</f>
        <v>1.8184480234260616</v>
      </c>
      <c r="K63" s="72">
        <f>H63+I63</f>
        <v>1.1973536399999998</v>
      </c>
    </row>
    <row r="64" spans="1:11" ht="12.75">
      <c r="A64" s="67">
        <v>1</v>
      </c>
      <c r="B64" s="98">
        <v>86</v>
      </c>
      <c r="C64" s="68">
        <v>0.145</v>
      </c>
      <c r="D64" s="69">
        <v>0.01</v>
      </c>
      <c r="E64" s="70">
        <v>1</v>
      </c>
      <c r="F64" s="70">
        <v>91.5</v>
      </c>
      <c r="G64" s="70">
        <v>50.1</v>
      </c>
      <c r="H64" s="69">
        <f>($B$12)*($B$11)/($B$11-1)*(F64-G64)*(D64)/(C64)*(E64)</f>
        <v>0.7046360388349516</v>
      </c>
      <c r="I64" s="69">
        <f>($B$12)*($B$11)/($B$11-1)*(($B$11*G64)-F64)*(D64)/(C64)*(E64)</f>
        <v>0.1736570411650484</v>
      </c>
      <c r="J64" s="71">
        <f>$F64/$G64</f>
        <v>1.8263473053892214</v>
      </c>
      <c r="K64" s="72">
        <f>H64+I64</f>
        <v>0.8782930800000001</v>
      </c>
    </row>
    <row r="65" spans="1:11" ht="12.75">
      <c r="A65" s="67">
        <v>16</v>
      </c>
      <c r="B65" s="98">
        <v>39</v>
      </c>
      <c r="C65" s="68">
        <v>0.145</v>
      </c>
      <c r="D65" s="69">
        <v>0.01</v>
      </c>
      <c r="E65" s="70">
        <v>1</v>
      </c>
      <c r="F65" s="70">
        <v>131.6</v>
      </c>
      <c r="G65" s="70">
        <v>76.3</v>
      </c>
      <c r="H65" s="69">
        <f>($B$12)*($B$11)/($B$11-1)*(F65-G65)*(D65)/(C65)*(E65)</f>
        <v>0.941216737864078</v>
      </c>
      <c r="I65" s="69">
        <f>($B$12)*($B$11)/($B$11-1)*(($B$11*G65)-F65)*(D65)/(C65)*(E65)</f>
        <v>0.3963833021359222</v>
      </c>
      <c r="J65" s="71">
        <f>$F65/$G65</f>
        <v>1.724770642201835</v>
      </c>
      <c r="K65" s="72">
        <f>H65+I65</f>
        <v>1.3376000400000003</v>
      </c>
    </row>
    <row r="66" spans="1:11" ht="12.75">
      <c r="A66" s="67">
        <v>16</v>
      </c>
      <c r="B66" s="98">
        <v>49</v>
      </c>
      <c r="C66" s="68">
        <v>0.145</v>
      </c>
      <c r="D66" s="69">
        <v>0.01</v>
      </c>
      <c r="E66" s="70">
        <v>1</v>
      </c>
      <c r="F66" s="70">
        <v>129.7</v>
      </c>
      <c r="G66" s="70">
        <v>73.4</v>
      </c>
      <c r="H66" s="69">
        <f>($B$12)*($B$11)/($B$11-1)*(F66-G66)*(D66)/(C66)*(E66)</f>
        <v>0.958236932038835</v>
      </c>
      <c r="I66" s="69">
        <f>($B$12)*($B$11)/($B$11-1)*(($B$11*G66)-F66)*(D66)/(C66)*(E66)</f>
        <v>0.32852378796116544</v>
      </c>
      <c r="J66" s="71">
        <f>$F66/$G66</f>
        <v>1.7670299727520433</v>
      </c>
      <c r="K66" s="72">
        <f>H66+I66</f>
        <v>1.2867607200000004</v>
      </c>
    </row>
    <row r="67" spans="1:11" ht="12.75">
      <c r="A67" s="61" t="s">
        <v>54</v>
      </c>
      <c r="B67" s="97"/>
      <c r="C67" s="68"/>
      <c r="D67" s="64"/>
      <c r="E67" s="63"/>
      <c r="F67" s="63"/>
      <c r="G67" s="63"/>
      <c r="H67" s="64"/>
      <c r="I67" s="64"/>
      <c r="J67" s="65"/>
      <c r="K67" s="74"/>
    </row>
    <row r="68" spans="1:11" ht="12.75">
      <c r="A68" s="67">
        <v>1</v>
      </c>
      <c r="B68" s="98">
        <v>23</v>
      </c>
      <c r="C68" s="68">
        <v>0.145</v>
      </c>
      <c r="D68" s="69">
        <v>0.01</v>
      </c>
      <c r="E68" s="70">
        <v>1</v>
      </c>
      <c r="F68" s="70">
        <v>78.2</v>
      </c>
      <c r="G68" s="70">
        <v>42.3</v>
      </c>
      <c r="H68" s="69">
        <f>($B$12)*($B$11)/($B$11-1)*(F68-G68)*(D68)/(C68)*(E68)</f>
        <v>0.6110249708737866</v>
      </c>
      <c r="I68" s="69">
        <f>($B$12)*($B$11)/($B$11-1)*(($B$11*G68)-F68)*(D68)/(C68)*(E68)</f>
        <v>0.13052786912621334</v>
      </c>
      <c r="J68" s="71">
        <f>$F68/$G68</f>
        <v>1.8486997635933808</v>
      </c>
      <c r="K68" s="72">
        <f>H68+I68</f>
        <v>0.74155284</v>
      </c>
    </row>
    <row r="69" spans="1:11" ht="12.75">
      <c r="A69" s="67">
        <v>1</v>
      </c>
      <c r="B69" s="98">
        <v>90</v>
      </c>
      <c r="C69" s="68">
        <v>0.145</v>
      </c>
      <c r="D69" s="69">
        <v>0.01</v>
      </c>
      <c r="E69" s="70">
        <v>1</v>
      </c>
      <c r="F69" s="70">
        <v>68.7</v>
      </c>
      <c r="G69" s="70">
        <v>37.5</v>
      </c>
      <c r="H69" s="69">
        <f>($B$12)*($B$11)/($B$11-1)*(F69-G69)*(D69)/(C69)*(E69)</f>
        <v>0.5310300582524274</v>
      </c>
      <c r="I69" s="69">
        <f>($B$12)*($B$11)/($B$11-1)*(($B$11*G69)-F69)*(D69)/(C69)*(E69)</f>
        <v>0.12637494174757255</v>
      </c>
      <c r="J69" s="71">
        <f>$F69/$G69</f>
        <v>1.832</v>
      </c>
      <c r="K69" s="72">
        <f>H69+I69</f>
        <v>0.657405</v>
      </c>
    </row>
    <row r="70" spans="1:11" ht="12.75">
      <c r="A70" s="67">
        <v>155</v>
      </c>
      <c r="B70" s="98">
        <v>89</v>
      </c>
      <c r="C70" s="68">
        <v>0.145</v>
      </c>
      <c r="D70" s="69">
        <v>0.01</v>
      </c>
      <c r="E70" s="70">
        <v>1</v>
      </c>
      <c r="F70" s="70">
        <v>11.4</v>
      </c>
      <c r="G70" s="70">
        <v>9.1</v>
      </c>
      <c r="H70" s="69">
        <f>($B$12)*($B$11)/($B$11-1)*(F70-G70)*(D70)/(C70)*(E70)</f>
        <v>0.03914644660194177</v>
      </c>
      <c r="I70" s="69">
        <f>($B$12)*($B$11)/($B$11-1)*(($B$11*G70)-F70)*(D70)/(C70)*(E70)</f>
        <v>0.12038383339805826</v>
      </c>
      <c r="J70" s="71">
        <f>$F70/$G70</f>
        <v>1.2527472527472527</v>
      </c>
      <c r="K70" s="72">
        <f>H70+I70</f>
        <v>0.15953028000000002</v>
      </c>
    </row>
    <row r="71" spans="1:14" s="109" customFormat="1" ht="13.5" thickBot="1">
      <c r="A71" s="102">
        <v>155</v>
      </c>
      <c r="B71" s="103" t="s">
        <v>55</v>
      </c>
      <c r="C71" s="104">
        <v>0.145</v>
      </c>
      <c r="D71" s="105">
        <v>0.01</v>
      </c>
      <c r="E71" s="106">
        <v>1</v>
      </c>
      <c r="F71" s="106" t="s">
        <v>55</v>
      </c>
      <c r="G71" s="106" t="s">
        <v>55</v>
      </c>
      <c r="H71" s="105" t="e">
        <f>($B$12)*($B$11)/($B$11-1)*(F71-G71)*(D71)/(C71)*(E71)</f>
        <v>#VALUE!</v>
      </c>
      <c r="I71" s="105" t="e">
        <f>($B$12)*($B$11)/($B$11-1)*(($B$11*G71)-F71)*(D71)/(C71)*(E71)</f>
        <v>#VALUE!</v>
      </c>
      <c r="J71" s="107" t="e">
        <f>$F71/$G71</f>
        <v>#VALUE!</v>
      </c>
      <c r="K71" s="108" t="e">
        <f>H71+I71</f>
        <v>#VALUE!</v>
      </c>
      <c r="L71" s="109" t="s">
        <v>40</v>
      </c>
      <c r="N71" s="110"/>
    </row>
    <row r="72" spans="1:2" ht="12.75">
      <c r="A72" s="111">
        <v>37388</v>
      </c>
      <c r="B72" s="101"/>
    </row>
    <row r="73" spans="1:11" ht="12.75">
      <c r="A73" s="66" t="s">
        <v>56</v>
      </c>
      <c r="B73" s="97"/>
      <c r="C73" s="62"/>
      <c r="D73" s="63"/>
      <c r="E73" s="62"/>
      <c r="F73" s="63"/>
      <c r="G73" s="63"/>
      <c r="H73" s="64"/>
      <c r="I73" s="62"/>
      <c r="J73" s="65"/>
      <c r="K73" s="66"/>
    </row>
    <row r="74" spans="1:11" ht="12.75">
      <c r="A74" s="73">
        <v>1</v>
      </c>
      <c r="B74" s="98">
        <v>94</v>
      </c>
      <c r="C74" s="68">
        <v>0.145</v>
      </c>
      <c r="D74" s="69">
        <v>0.01</v>
      </c>
      <c r="E74" s="70">
        <v>1</v>
      </c>
      <c r="F74" s="70">
        <v>48.6</v>
      </c>
      <c r="G74" s="70">
        <v>27.7</v>
      </c>
      <c r="H74" s="69">
        <f>($B$12)*($B$11)/($B$11-1)*(F74-G74)*(D74)/(C74)*(E74)</f>
        <v>0.3557220582524273</v>
      </c>
      <c r="I74" s="69">
        <f>($B$12)*($B$11)/($B$11-1)*(($B$11*G74)-F74)*(D74)/(C74)*(E74)</f>
        <v>0.12988110174757275</v>
      </c>
      <c r="J74" s="71">
        <f>$F74/$G74</f>
        <v>1.7545126353790614</v>
      </c>
      <c r="K74" s="72">
        <f>H74+I74</f>
        <v>0.48560316000000003</v>
      </c>
    </row>
    <row r="75" spans="1:11" ht="12.75">
      <c r="A75" s="73">
        <v>1</v>
      </c>
      <c r="B75" s="98">
        <v>90</v>
      </c>
      <c r="C75" s="68">
        <v>0.145</v>
      </c>
      <c r="D75" s="69">
        <v>0.01</v>
      </c>
      <c r="E75" s="70">
        <v>1</v>
      </c>
      <c r="F75" s="70">
        <v>99.9</v>
      </c>
      <c r="G75" s="70">
        <v>56.7</v>
      </c>
      <c r="H75" s="69">
        <f>($B$12)*($B$11)/($B$11-1)*(F75-G75)*(D75)/(C75)*(E75)</f>
        <v>0.7352723883495148</v>
      </c>
      <c r="I75" s="69">
        <f>($B$12)*($B$11)/($B$11-1)*(($B$11*G75)-F75)*(D75)/(C75)*(E75)</f>
        <v>0.2587239716504854</v>
      </c>
      <c r="J75" s="71">
        <f>$F75/$G75</f>
        <v>1.7619047619047619</v>
      </c>
      <c r="K75" s="72">
        <f>H75+I75</f>
        <v>0.9939963600000001</v>
      </c>
    </row>
    <row r="76" spans="1:11" ht="12.75">
      <c r="A76" s="73">
        <v>9</v>
      </c>
      <c r="B76" s="98">
        <v>50</v>
      </c>
      <c r="C76" s="68">
        <v>0.145</v>
      </c>
      <c r="D76" s="69">
        <v>0.01</v>
      </c>
      <c r="E76" s="70">
        <v>1</v>
      </c>
      <c r="F76" s="70">
        <v>124.6</v>
      </c>
      <c r="G76" s="70">
        <v>47.2</v>
      </c>
      <c r="H76" s="69">
        <f>($B$12)*($B$11)/($B$11-1)*(F76-G76)*(D76)/(C76)*(E76)</f>
        <v>1.317363029126214</v>
      </c>
      <c r="I76" s="69">
        <f>($B$12)*($B$11)/($B$11-1)*(($B$11*G76)-F76)*(D76)/(C76)*(E76)</f>
        <v>-0.48990926912621363</v>
      </c>
      <c r="J76" s="71">
        <f>$F76/$G76</f>
        <v>2.639830508474576</v>
      </c>
      <c r="K76" s="72">
        <f>H76+I76</f>
        <v>0.8274537600000003</v>
      </c>
    </row>
    <row r="77" spans="1:11" ht="12.75">
      <c r="A77" s="73">
        <v>9</v>
      </c>
      <c r="B77" s="98">
        <v>66</v>
      </c>
      <c r="C77" s="68">
        <v>0.145</v>
      </c>
      <c r="D77" s="69">
        <v>0.01</v>
      </c>
      <c r="E77" s="70">
        <v>1</v>
      </c>
      <c r="F77" s="70">
        <v>97.8</v>
      </c>
      <c r="G77" s="70">
        <v>87.7</v>
      </c>
      <c r="H77" s="69">
        <f>($B$12)*($B$11)/($B$11-1)*(F77-G77)*(D77)/(C77)*(E77)</f>
        <v>0.1719039611650485</v>
      </c>
      <c r="I77" s="69">
        <f>($B$12)*($B$11)/($B$11-1)*(($B$11*G77)-F77)*(D77)/(C77)*(E77)</f>
        <v>1.3655471988349515</v>
      </c>
      <c r="J77" s="71">
        <f>$F77/$G77</f>
        <v>1.1151653363740022</v>
      </c>
      <c r="K77" s="72">
        <f>H77+I77</f>
        <v>1.53745116</v>
      </c>
    </row>
    <row r="78" spans="1:11" ht="12.75">
      <c r="A78" s="66" t="s">
        <v>57</v>
      </c>
      <c r="B78" s="97"/>
      <c r="C78" s="68"/>
      <c r="D78" s="64"/>
      <c r="E78" s="63"/>
      <c r="F78" s="63"/>
      <c r="G78" s="63"/>
      <c r="H78" s="64"/>
      <c r="I78" s="64"/>
      <c r="J78" s="65"/>
      <c r="K78" s="74"/>
    </row>
    <row r="79" spans="1:11" ht="12.75">
      <c r="A79" s="73">
        <v>1</v>
      </c>
      <c r="B79" s="98">
        <v>61</v>
      </c>
      <c r="C79" s="68">
        <v>0.145</v>
      </c>
      <c r="D79" s="69">
        <v>0.01</v>
      </c>
      <c r="E79" s="70">
        <v>1</v>
      </c>
      <c r="F79" s="70">
        <v>84</v>
      </c>
      <c r="G79" s="70">
        <v>46.1</v>
      </c>
      <c r="H79" s="69">
        <f>($B$12)*($B$11)/($B$11-1)*(F79-G79)*(D79)/(C79)*(E79)</f>
        <v>0.6450653592233012</v>
      </c>
      <c r="I79" s="69">
        <f>($B$12)*($B$11)/($B$11-1)*(($B$11*G79)-F79)*(D79)/(C79)*(E79)</f>
        <v>0.16310452077669904</v>
      </c>
      <c r="J79" s="71">
        <f>$F79/$G79</f>
        <v>1.822125813449024</v>
      </c>
      <c r="K79" s="72">
        <f>H79+I79</f>
        <v>0.8081698800000002</v>
      </c>
    </row>
    <row r="80" spans="1:11" ht="12.75">
      <c r="A80" s="73">
        <v>1</v>
      </c>
      <c r="B80" s="98">
        <v>71</v>
      </c>
      <c r="C80" s="68">
        <v>0.145</v>
      </c>
      <c r="D80" s="69">
        <v>0.01</v>
      </c>
      <c r="E80" s="70">
        <v>1</v>
      </c>
      <c r="F80" s="70">
        <v>99.1</v>
      </c>
      <c r="G80" s="70">
        <v>54</v>
      </c>
      <c r="H80" s="69">
        <f>($B$12)*($B$11)/($B$11-1)*(F80-G80)*(D80)/(C80)*(E80)</f>
        <v>0.7676107572815535</v>
      </c>
      <c r="I80" s="69">
        <f>($B$12)*($B$11)/($B$11-1)*(($B$11*G80)-F80)*(D80)/(C80)*(E80)</f>
        <v>0.1790524427184466</v>
      </c>
      <c r="J80" s="71">
        <f>$F80/$G80</f>
        <v>1.835185185185185</v>
      </c>
      <c r="K80" s="72">
        <f>H80+I80</f>
        <v>0.9466632000000001</v>
      </c>
    </row>
    <row r="81" spans="1:11" ht="12.75">
      <c r="A81" s="73">
        <v>117</v>
      </c>
      <c r="B81" s="98">
        <v>52</v>
      </c>
      <c r="C81" s="68">
        <v>0.145</v>
      </c>
      <c r="D81" s="69">
        <v>0.01</v>
      </c>
      <c r="E81" s="70">
        <v>1</v>
      </c>
      <c r="F81" s="70">
        <v>124.6</v>
      </c>
      <c r="G81" s="70">
        <v>69.5</v>
      </c>
      <c r="H81" s="69">
        <f>($B$12)*($B$11)/($B$11-1)*(F81-G81)*(D81)/(C81)*(E81)</f>
        <v>0.9378126990291266</v>
      </c>
      <c r="I81" s="69">
        <f>($B$12)*($B$11)/($B$11-1)*(($B$11*G81)-F81)*(D81)/(C81)*(E81)</f>
        <v>0.28057790097087365</v>
      </c>
      <c r="J81" s="71">
        <f>$F81/$G81</f>
        <v>1.7928057553956833</v>
      </c>
      <c r="K81" s="72">
        <f>H81+I81</f>
        <v>1.2183906000000002</v>
      </c>
    </row>
    <row r="82" spans="1:11" ht="12.75">
      <c r="A82" s="73">
        <v>117</v>
      </c>
      <c r="B82" s="98">
        <v>72</v>
      </c>
      <c r="C82" s="68">
        <v>0.145</v>
      </c>
      <c r="D82" s="69">
        <v>0.01</v>
      </c>
      <c r="E82" s="70">
        <v>1</v>
      </c>
      <c r="F82" s="70">
        <v>97.8</v>
      </c>
      <c r="G82" s="70">
        <v>55.8</v>
      </c>
      <c r="H82" s="69">
        <f>($B$12)*($B$11)/($B$11-1)*(F82-G82)*(D82)/(C82)*(E82)</f>
        <v>0.7148481553398061</v>
      </c>
      <c r="I82" s="69">
        <f>($B$12)*($B$11)/($B$11-1)*(($B$11*G82)-F82)*(D82)/(C82)*(E82)</f>
        <v>0.2633704846601941</v>
      </c>
      <c r="J82" s="71">
        <f>$F82/$G82</f>
        <v>1.7526881720430108</v>
      </c>
      <c r="K82" s="72">
        <f>H82+I82</f>
        <v>0.9782186400000001</v>
      </c>
    </row>
    <row r="83" spans="1:11" ht="12.75">
      <c r="A83" s="66" t="s">
        <v>58</v>
      </c>
      <c r="B83" s="97"/>
      <c r="C83" s="68"/>
      <c r="D83" s="64"/>
      <c r="E83" s="63"/>
      <c r="F83" s="63"/>
      <c r="G83" s="63"/>
      <c r="H83" s="64"/>
      <c r="I83" s="64"/>
      <c r="J83" s="65"/>
      <c r="K83" s="74"/>
    </row>
    <row r="84" spans="1:11" ht="12.75">
      <c r="A84" s="86">
        <v>1</v>
      </c>
      <c r="B84" s="98">
        <v>39</v>
      </c>
      <c r="C84" s="68">
        <v>0.145</v>
      </c>
      <c r="D84" s="69">
        <v>0.01</v>
      </c>
      <c r="E84" s="70">
        <v>1</v>
      </c>
      <c r="F84" s="70">
        <v>109.1</v>
      </c>
      <c r="G84" s="70">
        <v>60</v>
      </c>
      <c r="H84" s="69">
        <f>($B$12)*($B$11)/($B$11-1)*(F84-G84)*(D84)/(C84)*(E84)</f>
        <v>0.8356915339805826</v>
      </c>
      <c r="I84" s="69">
        <f>($B$12)*($B$11)/($B$11-1)*(($B$11*G84)-F84)*(D84)/(C84)*(E84)</f>
        <v>0.21615646601941735</v>
      </c>
      <c r="J84" s="71">
        <f>$F84/$G84</f>
        <v>1.8183333333333331</v>
      </c>
      <c r="K84" s="72">
        <f>H84+I84</f>
        <v>1.051848</v>
      </c>
    </row>
    <row r="85" spans="1:11" ht="12.75">
      <c r="A85" s="86">
        <v>1</v>
      </c>
      <c r="B85" s="98">
        <v>76</v>
      </c>
      <c r="C85" s="68">
        <v>0.145</v>
      </c>
      <c r="D85" s="69">
        <v>0.01</v>
      </c>
      <c r="E85" s="70">
        <v>1</v>
      </c>
      <c r="F85" s="70">
        <v>101.4</v>
      </c>
      <c r="G85" s="70">
        <v>54.1</v>
      </c>
      <c r="H85" s="69">
        <f>($B$12)*($B$11)/($B$11-1)*(F85-G85)*(D85)/(C85)*(E85)</f>
        <v>0.8050551844660198</v>
      </c>
      <c r="I85" s="69">
        <f>($B$12)*($B$11)/($B$11-1)*(($B$11*G85)-F85)*(D85)/(C85)*(E85)</f>
        <v>0.1433610955339804</v>
      </c>
      <c r="J85" s="71">
        <f>$F85/$G85</f>
        <v>1.8743068391866913</v>
      </c>
      <c r="K85" s="72">
        <f>H85+I85</f>
        <v>0.9484162800000002</v>
      </c>
    </row>
    <row r="86" spans="1:11" ht="12.75">
      <c r="A86" s="86">
        <v>121</v>
      </c>
      <c r="B86" s="98">
        <v>9</v>
      </c>
      <c r="C86" s="68">
        <v>0.145</v>
      </c>
      <c r="D86" s="69">
        <v>0.01</v>
      </c>
      <c r="E86" s="70">
        <v>1</v>
      </c>
      <c r="F86" s="70">
        <v>44.5</v>
      </c>
      <c r="G86" s="70">
        <v>31.8</v>
      </c>
      <c r="H86" s="69">
        <f>($B$12)*($B$11)/($B$11-1)*(F86-G86)*(D86)/(C86)*(E86)</f>
        <v>0.21615646601941751</v>
      </c>
      <c r="I86" s="69">
        <f>($B$12)*($B$11)/($B$11-1)*(($B$11*G86)-F86)*(D86)/(C86)*(E86)</f>
        <v>0.3413229739805827</v>
      </c>
      <c r="J86" s="71">
        <f>$F86/$G86</f>
        <v>1.39937106918239</v>
      </c>
      <c r="K86" s="72">
        <f>H86+I86</f>
        <v>0.5574794400000003</v>
      </c>
    </row>
    <row r="87" spans="1:11" ht="12.75">
      <c r="A87" s="86">
        <v>121</v>
      </c>
      <c r="B87" s="98">
        <v>88</v>
      </c>
      <c r="C87" s="68">
        <v>0.145</v>
      </c>
      <c r="D87" s="69">
        <v>0.01</v>
      </c>
      <c r="E87" s="70">
        <v>1</v>
      </c>
      <c r="F87" s="70">
        <v>25</v>
      </c>
      <c r="G87" s="70">
        <v>21.3</v>
      </c>
      <c r="H87" s="69">
        <f>($B$12)*($B$11)/($B$11-1)*(F87-G87)*(D87)/(C87)*(E87)</f>
        <v>0.06297471844660195</v>
      </c>
      <c r="I87" s="69">
        <f>($B$12)*($B$11)/($B$11-1)*(($B$11*G87)-F87)*(D87)/(C87)*(E87)</f>
        <v>0.31043132155339814</v>
      </c>
      <c r="J87" s="71">
        <f>$F87/$G87</f>
        <v>1.1737089201877935</v>
      </c>
      <c r="K87" s="72">
        <f>H87+I87</f>
        <v>0.3734060400000001</v>
      </c>
    </row>
    <row r="88" spans="1:11" ht="12.75">
      <c r="A88" s="66" t="s">
        <v>59</v>
      </c>
      <c r="B88" s="97"/>
      <c r="C88" s="68"/>
      <c r="D88" s="64"/>
      <c r="E88" s="63"/>
      <c r="F88" s="63"/>
      <c r="G88" s="63"/>
      <c r="H88" s="64"/>
      <c r="I88" s="64"/>
      <c r="J88" s="65"/>
      <c r="K88" s="74"/>
    </row>
    <row r="89" spans="1:11" ht="12.75">
      <c r="A89" s="73">
        <v>1</v>
      </c>
      <c r="B89" s="98">
        <v>86</v>
      </c>
      <c r="C89" s="68">
        <v>0.145</v>
      </c>
      <c r="D89" s="69">
        <v>0.01</v>
      </c>
      <c r="E89" s="70">
        <v>1</v>
      </c>
      <c r="F89" s="70">
        <v>115.8</v>
      </c>
      <c r="G89" s="70">
        <v>62.8</v>
      </c>
      <c r="H89" s="69">
        <f>($B$12)*($B$11)/($B$11-1)*(F89-G89)*(D89)/(C89)*(E89)</f>
        <v>0.9020702912621361</v>
      </c>
      <c r="I89" s="69">
        <f>($B$12)*($B$11)/($B$11-1)*(($B$11*G89)-F89)*(D89)/(C89)*(E89)</f>
        <v>0.19886394873786384</v>
      </c>
      <c r="J89" s="71">
        <f>$F89/$G89</f>
        <v>1.8439490445859874</v>
      </c>
      <c r="K89" s="72">
        <f>H89+I89</f>
        <v>1.10093424</v>
      </c>
    </row>
    <row r="90" spans="1:11" ht="12.75">
      <c r="A90" s="73">
        <v>1</v>
      </c>
      <c r="B90" s="98">
        <v>49</v>
      </c>
      <c r="C90" s="68">
        <v>0.145</v>
      </c>
      <c r="D90" s="69">
        <v>0.01</v>
      </c>
      <c r="E90" s="70">
        <v>1</v>
      </c>
      <c r="F90" s="70">
        <v>124.4</v>
      </c>
      <c r="G90" s="70">
        <v>67.2</v>
      </c>
      <c r="H90" s="69">
        <f>($B$12)*($B$11)/($B$11-1)*(F90-G90)*(D90)/(C90)*(E90)</f>
        <v>0.9735551067961168</v>
      </c>
      <c r="I90" s="69">
        <f>($B$12)*($B$11)/($B$11-1)*(($B$11*G90)-F90)*(D90)/(C90)*(E90)</f>
        <v>0.20451465320388343</v>
      </c>
      <c r="J90" s="71">
        <f>$F90/$G90</f>
        <v>1.8511904761904763</v>
      </c>
      <c r="K90" s="72">
        <f>H90+I90</f>
        <v>1.1780697600000003</v>
      </c>
    </row>
    <row r="91" spans="1:11" ht="12.75">
      <c r="A91" s="73">
        <v>113</v>
      </c>
      <c r="B91" s="121" t="s">
        <v>72</v>
      </c>
      <c r="C91" s="68"/>
      <c r="D91" s="69"/>
      <c r="E91" s="70"/>
      <c r="F91" s="70"/>
      <c r="G91" s="70"/>
      <c r="H91" s="69"/>
      <c r="I91" s="69"/>
      <c r="J91" s="71"/>
      <c r="K91" s="72"/>
    </row>
    <row r="92" spans="1:11" ht="12.75">
      <c r="A92" s="73">
        <v>113</v>
      </c>
      <c r="B92" s="121" t="s">
        <v>72</v>
      </c>
      <c r="C92" s="68"/>
      <c r="D92" s="69"/>
      <c r="E92" s="70"/>
      <c r="F92" s="70"/>
      <c r="G92" s="70"/>
      <c r="H92" s="69"/>
      <c r="I92" s="69"/>
      <c r="J92" s="71"/>
      <c r="K92" s="72"/>
    </row>
    <row r="93" spans="1:11" ht="12.75">
      <c r="A93" s="61" t="s">
        <v>60</v>
      </c>
      <c r="B93" s="97"/>
      <c r="C93" s="68"/>
      <c r="D93" s="64"/>
      <c r="E93" s="63"/>
      <c r="F93" s="63"/>
      <c r="G93" s="63"/>
      <c r="H93" s="64"/>
      <c r="I93" s="64"/>
      <c r="J93" s="65"/>
      <c r="K93" s="74"/>
    </row>
    <row r="94" spans="1:11" ht="12.75">
      <c r="A94" s="67">
        <v>1</v>
      </c>
      <c r="B94" s="98">
        <v>20</v>
      </c>
      <c r="C94" s="68">
        <v>0.145</v>
      </c>
      <c r="D94" s="69">
        <v>0.01</v>
      </c>
      <c r="E94" s="70">
        <v>1</v>
      </c>
      <c r="F94" s="70">
        <v>96.4</v>
      </c>
      <c r="G94" s="70">
        <v>53.1</v>
      </c>
      <c r="H94" s="69">
        <f>($B$12)*($B$11)/($B$11-1)*(F94-G94)*(D94)/(C94)*(E94)</f>
        <v>0.7369744077669906</v>
      </c>
      <c r="I94" s="69">
        <f>($B$12)*($B$11)/($B$11-1)*(($B$11*G94)-F94)*(D94)/(C94)*(E94)</f>
        <v>0.19391107223300955</v>
      </c>
      <c r="J94" s="71">
        <f>$F94/$G94</f>
        <v>1.8154425612052731</v>
      </c>
      <c r="K94" s="72">
        <f>H94+I94</f>
        <v>0.9308854800000002</v>
      </c>
    </row>
    <row r="95" spans="1:11" ht="12.75">
      <c r="A95" s="67">
        <v>1</v>
      </c>
      <c r="B95" s="98">
        <v>92</v>
      </c>
      <c r="C95" s="68">
        <v>0.145</v>
      </c>
      <c r="D95" s="69">
        <v>0.01</v>
      </c>
      <c r="E95" s="70">
        <v>1</v>
      </c>
      <c r="F95" s="70">
        <v>80.5</v>
      </c>
      <c r="G95" s="70">
        <v>45</v>
      </c>
      <c r="H95" s="69">
        <f>($B$12)*($B$11)/($B$11-1)*(F95-G95)*(D95)/(C95)*(E95)</f>
        <v>0.6042168932038836</v>
      </c>
      <c r="I95" s="69">
        <f>($B$12)*($B$11)/($B$11-1)*(($B$11*G95)-F95)*(D95)/(C95)*(E95)</f>
        <v>0.18466910679611648</v>
      </c>
      <c r="J95" s="71">
        <f>$F95/$G95</f>
        <v>1.788888888888889</v>
      </c>
      <c r="K95" s="72">
        <f>H95+I95</f>
        <v>0.7888860000000001</v>
      </c>
    </row>
    <row r="96" spans="1:11" ht="12.75">
      <c r="A96" s="67">
        <v>10</v>
      </c>
      <c r="B96" s="98">
        <v>37</v>
      </c>
      <c r="C96" s="68">
        <v>0.145</v>
      </c>
      <c r="D96" s="69">
        <v>0.01</v>
      </c>
      <c r="E96" s="70">
        <v>1</v>
      </c>
      <c r="F96" s="70">
        <v>251</v>
      </c>
      <c r="G96" s="70">
        <v>134.9</v>
      </c>
      <c r="H96" s="69">
        <f>($B$12)*($B$11)/($B$11-1)*(F96-G96)*(D96)/(C96)*(E96)</f>
        <v>1.976044543689321</v>
      </c>
      <c r="I96" s="69">
        <f>($B$12)*($B$11)/($B$11-1)*(($B$11*G96)-F96)*(D96)/(C96)*(E96)</f>
        <v>0.3888603763106794</v>
      </c>
      <c r="J96" s="71">
        <f>$F96/$G96</f>
        <v>1.860637509266123</v>
      </c>
      <c r="K96" s="72">
        <f>H96+I96</f>
        <v>2.3649049200000003</v>
      </c>
    </row>
    <row r="97" spans="1:11" ht="12.75">
      <c r="A97" s="67">
        <v>10</v>
      </c>
      <c r="B97" s="98">
        <v>69</v>
      </c>
      <c r="C97" s="68">
        <v>0.145</v>
      </c>
      <c r="D97" s="69">
        <v>0.01</v>
      </c>
      <c r="E97" s="70">
        <v>1</v>
      </c>
      <c r="F97" s="70">
        <v>205.5</v>
      </c>
      <c r="G97" s="70">
        <v>110</v>
      </c>
      <c r="H97" s="69">
        <f>($B$12)*($B$11)/($B$11-1)*(F97-G97)*(D97)/(C97)*(E97)</f>
        <v>1.625428543689321</v>
      </c>
      <c r="I97" s="69">
        <f>($B$12)*($B$11)/($B$11-1)*(($B$11*G97)-F97)*(D97)/(C97)*(E97)</f>
        <v>0.3029594563106794</v>
      </c>
      <c r="J97" s="71">
        <f>$F97/$G97</f>
        <v>1.8681818181818182</v>
      </c>
      <c r="K97" s="72">
        <f>H97+I97</f>
        <v>1.9283880000000004</v>
      </c>
    </row>
    <row r="98" spans="1:11" ht="12.75">
      <c r="A98" s="66" t="s">
        <v>61</v>
      </c>
      <c r="B98" s="97"/>
      <c r="C98" s="68"/>
      <c r="D98" s="64"/>
      <c r="E98" s="63"/>
      <c r="F98" s="63"/>
      <c r="G98" s="63"/>
      <c r="H98" s="64"/>
      <c r="I98" s="64"/>
      <c r="J98" s="65"/>
      <c r="K98" s="74"/>
    </row>
    <row r="99" spans="1:11" ht="12.75">
      <c r="A99" s="73">
        <v>1</v>
      </c>
      <c r="B99" s="98">
        <v>23</v>
      </c>
      <c r="C99" s="68">
        <v>0.145</v>
      </c>
      <c r="D99" s="69">
        <v>0.01</v>
      </c>
      <c r="E99" s="70">
        <v>1</v>
      </c>
      <c r="F99" s="70">
        <v>109.2</v>
      </c>
      <c r="G99" s="70">
        <v>59.7</v>
      </c>
      <c r="H99" s="69">
        <f>($B$12)*($B$11)/($B$11-1)*(F99-G99)*(D99)/(C99)*(E99)</f>
        <v>0.8424996116504857</v>
      </c>
      <c r="I99" s="69">
        <f>($B$12)*($B$11)/($B$11-1)*(($B$11*G99)-F99)*(D99)/(C99)*(E99)</f>
        <v>0.2040891483495144</v>
      </c>
      <c r="J99" s="71">
        <f>$F99/$G99</f>
        <v>1.829145728643216</v>
      </c>
      <c r="K99" s="72">
        <f>H99+I99</f>
        <v>1.0465887600000001</v>
      </c>
    </row>
    <row r="100" spans="1:11" ht="12.75">
      <c r="A100" s="73">
        <v>1</v>
      </c>
      <c r="B100" s="98">
        <v>31</v>
      </c>
      <c r="C100" s="68">
        <v>0.145</v>
      </c>
      <c r="D100" s="69">
        <v>0.01</v>
      </c>
      <c r="E100" s="70">
        <v>1</v>
      </c>
      <c r="F100" s="70">
        <v>440.2</v>
      </c>
      <c r="G100" s="70">
        <v>229.4</v>
      </c>
      <c r="H100" s="69">
        <f>($B$12)*($B$11)/($B$11-1)*(F100-G100)*(D100)/(C100)*(E100)</f>
        <v>3.5878569320388354</v>
      </c>
      <c r="I100" s="69">
        <f>($B$12)*($B$11)/($B$11-1)*(($B$11*G100)-F100)*(D100)/(C100)*(E100)</f>
        <v>0.4337085879611646</v>
      </c>
      <c r="J100" s="71">
        <f>$F100/$G100</f>
        <v>1.9189189189189189</v>
      </c>
      <c r="K100" s="72">
        <f>H100+I100</f>
        <v>4.02156552</v>
      </c>
    </row>
    <row r="101" spans="1:11" ht="12.75">
      <c r="A101" s="73">
        <v>9</v>
      </c>
      <c r="B101" s="98">
        <v>26</v>
      </c>
      <c r="C101" s="68">
        <v>0.145</v>
      </c>
      <c r="D101" s="69">
        <v>0.01</v>
      </c>
      <c r="E101" s="70">
        <v>1</v>
      </c>
      <c r="F101" s="70">
        <v>143.7</v>
      </c>
      <c r="G101" s="70">
        <v>79.1</v>
      </c>
      <c r="H101" s="69">
        <f>($B$12)*($B$11)/($B$11-1)*(F101-G101)*(D101)/(C101)*(E101)</f>
        <v>1.0995045436893207</v>
      </c>
      <c r="I101" s="69">
        <f>($B$12)*($B$11)/($B$11-1)*(($B$11*G101)-F101)*(D101)/(C101)*(E101)</f>
        <v>0.28718173631067956</v>
      </c>
      <c r="J101" s="71">
        <f>$F101/$G101</f>
        <v>1.8166877370417194</v>
      </c>
      <c r="K101" s="72">
        <f>H101+I101</f>
        <v>1.3866862800000002</v>
      </c>
    </row>
    <row r="102" spans="1:11" ht="12.75">
      <c r="A102" s="73">
        <v>9</v>
      </c>
      <c r="B102" s="98">
        <v>12</v>
      </c>
      <c r="C102" s="68">
        <v>0.145</v>
      </c>
      <c r="D102" s="69">
        <v>0.01</v>
      </c>
      <c r="E102" s="70">
        <v>1</v>
      </c>
      <c r="F102" s="70">
        <v>152.4</v>
      </c>
      <c r="G102" s="70">
        <v>83.6</v>
      </c>
      <c r="H102" s="69">
        <f>($B$12)*($B$11)/($B$11-1)*(F102-G102)*(D102)/(C102)*(E102)</f>
        <v>1.1709893592233014</v>
      </c>
      <c r="I102" s="69">
        <f>($B$12)*($B$11)/($B$11-1)*(($B$11*G102)-F102)*(D102)/(C102)*(E102)</f>
        <v>0.2945855207766985</v>
      </c>
      <c r="J102" s="71">
        <f>$F102/$G102</f>
        <v>1.8229665071770338</v>
      </c>
      <c r="K102" s="72">
        <f>H102+I102</f>
        <v>1.46557488</v>
      </c>
    </row>
    <row r="103" spans="1:11" ht="12.75">
      <c r="A103" s="79" t="s">
        <v>62</v>
      </c>
      <c r="B103" s="99"/>
      <c r="C103" s="68"/>
      <c r="D103" s="75"/>
      <c r="E103" s="76"/>
      <c r="F103" s="76"/>
      <c r="G103" s="76"/>
      <c r="H103" s="75"/>
      <c r="I103" s="75"/>
      <c r="J103" s="77"/>
      <c r="K103" s="78"/>
    </row>
    <row r="104" spans="1:11" ht="12.75">
      <c r="A104" s="84">
        <v>1</v>
      </c>
      <c r="B104" s="100">
        <v>48</v>
      </c>
      <c r="C104" s="68">
        <v>0.145</v>
      </c>
      <c r="D104" s="80">
        <v>0.01</v>
      </c>
      <c r="E104" s="81">
        <v>1</v>
      </c>
      <c r="F104" s="81">
        <v>109.3</v>
      </c>
      <c r="G104" s="81">
        <v>59</v>
      </c>
      <c r="H104" s="80">
        <f>($B$12)*($B$11)/($B$11-1)*(F104-G104)*(D104)/(C104)*(E104)</f>
        <v>0.8561157669902915</v>
      </c>
      <c r="I104" s="80">
        <f>($B$12)*($B$11)/($B$11-1)*(($B$11*G104)-F104)*(D104)/(C104)*(E104)</f>
        <v>0.17820143300970853</v>
      </c>
      <c r="J104" s="82">
        <f>$F104/$G104</f>
        <v>1.852542372881356</v>
      </c>
      <c r="K104" s="83">
        <f>H104+I104</f>
        <v>1.0343172</v>
      </c>
    </row>
    <row r="105" spans="1:11" ht="12.75">
      <c r="A105" s="84">
        <v>1</v>
      </c>
      <c r="B105" s="100">
        <v>70</v>
      </c>
      <c r="C105" s="68">
        <v>0.145</v>
      </c>
      <c r="D105" s="80">
        <v>0.01</v>
      </c>
      <c r="E105" s="81">
        <v>1</v>
      </c>
      <c r="F105" s="81">
        <v>125.1</v>
      </c>
      <c r="G105" s="81">
        <v>67.7</v>
      </c>
      <c r="H105" s="80">
        <f>($B$12)*($B$11)/($B$11-1)*(F105-G105)*(D105)/(C105)*(E105)</f>
        <v>0.976959145631068</v>
      </c>
      <c r="I105" s="80">
        <f>($B$12)*($B$11)/($B$11-1)*(($B$11*G105)-F105)*(D105)/(C105)*(E105)</f>
        <v>0.2098760143689319</v>
      </c>
      <c r="J105" s="82">
        <f>$F105/$G105</f>
        <v>1.847858197932053</v>
      </c>
      <c r="K105" s="83">
        <f>H105+I105</f>
        <v>1.18683516</v>
      </c>
    </row>
    <row r="106" spans="1:11" ht="12.75">
      <c r="A106" s="84">
        <v>79</v>
      </c>
      <c r="B106" s="100">
        <v>21</v>
      </c>
      <c r="C106" s="68">
        <v>0.145</v>
      </c>
      <c r="D106" s="80">
        <v>0.01</v>
      </c>
      <c r="E106" s="81">
        <v>1</v>
      </c>
      <c r="F106" s="81">
        <v>31.9</v>
      </c>
      <c r="G106" s="81">
        <v>26.1</v>
      </c>
      <c r="H106" s="80">
        <f>($B$12)*($B$11)/($B$11-1)*(F106-G106)*(D106)/(C106)*(E106)</f>
        <v>0.09871712621359222</v>
      </c>
      <c r="I106" s="80">
        <f>($B$12)*($B$11)/($B$11-1)*(($B$11*G106)-F106)*(D106)/(C106)*(E106)</f>
        <v>0.35883675378640784</v>
      </c>
      <c r="J106" s="82">
        <f>$F106/$G106</f>
        <v>1.222222222222222</v>
      </c>
      <c r="K106" s="83">
        <f>H106+I106</f>
        <v>0.4575538800000001</v>
      </c>
    </row>
    <row r="107" spans="1:11" ht="12.75">
      <c r="A107" s="84">
        <v>79</v>
      </c>
      <c r="B107" s="100" t="s">
        <v>73</v>
      </c>
      <c r="C107" s="68">
        <v>0.145</v>
      </c>
      <c r="D107" s="80">
        <v>0.01</v>
      </c>
      <c r="E107" s="81">
        <v>1</v>
      </c>
      <c r="F107" s="81">
        <v>44.6</v>
      </c>
      <c r="G107" s="81">
        <v>28.8</v>
      </c>
      <c r="H107" s="80">
        <f>($B$12)*($B$11)/($B$11-1)*(F107-G107)*(D107)/(C107)*(E107)</f>
        <v>0.26891906796116516</v>
      </c>
      <c r="I107" s="80">
        <f>($B$12)*($B$11)/($B$11-1)*(($B$11*G107)-F107)*(D107)/(C107)*(E107)</f>
        <v>0.235967972038835</v>
      </c>
      <c r="J107" s="82">
        <f>$F107/$G107</f>
        <v>1.5486111111111112</v>
      </c>
      <c r="K107" s="83">
        <f>H107+I107</f>
        <v>0.5048870400000002</v>
      </c>
    </row>
    <row r="108" spans="1:11" ht="12.75">
      <c r="A108" s="61" t="s">
        <v>63</v>
      </c>
      <c r="B108" s="97"/>
      <c r="C108" s="68"/>
      <c r="D108" s="64"/>
      <c r="E108" s="63"/>
      <c r="F108" s="63"/>
      <c r="G108" s="63"/>
      <c r="H108" s="64"/>
      <c r="I108" s="64"/>
      <c r="J108" s="65"/>
      <c r="K108" s="74"/>
    </row>
    <row r="109" spans="1:11" ht="12.75">
      <c r="A109" s="67">
        <v>1</v>
      </c>
      <c r="B109" s="98">
        <v>64</v>
      </c>
      <c r="C109" s="68">
        <v>0.145</v>
      </c>
      <c r="D109" s="69">
        <v>0.01</v>
      </c>
      <c r="E109" s="70">
        <v>1</v>
      </c>
      <c r="F109" s="70">
        <v>68.1</v>
      </c>
      <c r="G109" s="70">
        <v>67.3</v>
      </c>
      <c r="H109" s="69">
        <f>($B$12)*($B$11)/($B$11-1)*(F109-G109)*(D109)/(C109)*(E109)</f>
        <v>0.013616155339805782</v>
      </c>
      <c r="I109" s="69">
        <f>($B$12)*($B$11)/($B$11-1)*(($B$11*G109)-F109)*(D109)/(C109)*(E109)</f>
        <v>1.166206684660194</v>
      </c>
      <c r="J109" s="71">
        <f>$F109/$G109</f>
        <v>1.011887072808321</v>
      </c>
      <c r="K109" s="72">
        <f>H109+I109</f>
        <v>1.1798228399999997</v>
      </c>
    </row>
    <row r="110" spans="1:11" ht="12.75">
      <c r="A110" s="67">
        <v>1</v>
      </c>
      <c r="B110" s="98">
        <v>8</v>
      </c>
      <c r="C110" s="68">
        <v>0.145</v>
      </c>
      <c r="D110" s="69">
        <v>0.01</v>
      </c>
      <c r="E110" s="70">
        <v>1</v>
      </c>
      <c r="F110" s="70">
        <v>136.8</v>
      </c>
      <c r="G110" s="70">
        <v>72.4</v>
      </c>
      <c r="H110" s="69">
        <f>($B$12)*($B$11)/($B$11-1)*(F110-G110)*(D110)/(C110)*(E110)</f>
        <v>1.0961005048543693</v>
      </c>
      <c r="I110" s="69">
        <f>($B$12)*($B$11)/($B$11-1)*(($B$11*G110)-F110)*(D110)/(C110)*(E110)</f>
        <v>0.17312941514563104</v>
      </c>
      <c r="J110" s="71">
        <f>$F110/$G110</f>
        <v>1.8895027624309393</v>
      </c>
      <c r="K110" s="72">
        <f>H110+I110</f>
        <v>1.2692299200000003</v>
      </c>
    </row>
    <row r="111" spans="1:11" ht="12.75">
      <c r="A111" s="67">
        <v>11.6</v>
      </c>
      <c r="B111" s="98">
        <v>1</v>
      </c>
      <c r="C111" s="68">
        <v>0.145</v>
      </c>
      <c r="D111" s="69">
        <v>0.01</v>
      </c>
      <c r="E111" s="70">
        <v>8</v>
      </c>
      <c r="F111" s="70">
        <v>906.5</v>
      </c>
      <c r="G111" s="70">
        <v>449.4</v>
      </c>
      <c r="H111" s="69">
        <f>($B$12)*($B$11)/($B$11-1)*(F111-G111)*(D111)/(C111)*(E111)</f>
        <v>62.239446058252454</v>
      </c>
      <c r="I111" s="69">
        <f>($B$12)*($B$11)/($B$11-1)*(($B$11*G111)-F111)*(D111)/(C111)*(E111)</f>
        <v>0.7872861017475474</v>
      </c>
      <c r="J111" s="71">
        <f>$F111/$G111</f>
        <v>2.017133956386293</v>
      </c>
      <c r="K111" s="72">
        <f>H111+I111</f>
        <v>63.02673216</v>
      </c>
    </row>
    <row r="112" spans="1:11" ht="12.75">
      <c r="A112" s="67">
        <v>11.6</v>
      </c>
      <c r="B112" s="98">
        <v>11</v>
      </c>
      <c r="C112" s="68">
        <v>0.145</v>
      </c>
      <c r="D112" s="69">
        <v>0.01</v>
      </c>
      <c r="E112" s="70">
        <v>8</v>
      </c>
      <c r="F112" s="70">
        <v>971</v>
      </c>
      <c r="G112" s="70">
        <v>496.7</v>
      </c>
      <c r="H112" s="69">
        <f>($B$12)*($B$11)/($B$11-1)*(F112-G112)*(D112)/(C112)*(E112)</f>
        <v>64.58142477669905</v>
      </c>
      <c r="I112" s="69">
        <f>($B$12)*($B$11)/($B$11-1)*(($B$11*G112)-F112)*(D112)/(C112)*(E112)</f>
        <v>5.078962103300963</v>
      </c>
      <c r="J112" s="71">
        <f>$F112/$G112</f>
        <v>1.9549023555466076</v>
      </c>
      <c r="K112" s="72">
        <f>H112+I112</f>
        <v>69.66038688000002</v>
      </c>
    </row>
    <row r="113" spans="1:11" ht="12.75">
      <c r="A113" s="61" t="s">
        <v>64</v>
      </c>
      <c r="B113" s="97"/>
      <c r="C113" s="68"/>
      <c r="D113" s="64"/>
      <c r="E113" s="63"/>
      <c r="F113" s="63"/>
      <c r="G113" s="63"/>
      <c r="H113" s="64"/>
      <c r="I113" s="64"/>
      <c r="J113" s="65"/>
      <c r="K113" s="74"/>
    </row>
    <row r="114" spans="1:11" ht="12.75">
      <c r="A114" s="67">
        <v>1</v>
      </c>
      <c r="B114" s="98">
        <v>32</v>
      </c>
      <c r="C114" s="68">
        <v>0.145</v>
      </c>
      <c r="D114" s="69">
        <v>0.01</v>
      </c>
      <c r="E114" s="70">
        <v>1</v>
      </c>
      <c r="F114" s="70">
        <v>92</v>
      </c>
      <c r="G114" s="70">
        <v>55.9</v>
      </c>
      <c r="H114" s="69">
        <f>($B$12)*($B$11)/($B$11-1)*(F114-G114)*(D114)/(C114)*(E114)</f>
        <v>0.614429009708738</v>
      </c>
      <c r="I114" s="69">
        <f>($B$12)*($B$11)/($B$11-1)*(($B$11*G114)-F114)*(D114)/(C114)*(E114)</f>
        <v>0.36554271029126206</v>
      </c>
      <c r="J114" s="71">
        <f>$F114/$G114</f>
        <v>1.6457960644007157</v>
      </c>
      <c r="K114" s="72">
        <f>H114+I114</f>
        <v>0.9799717200000001</v>
      </c>
    </row>
    <row r="115" spans="1:11" ht="12.75">
      <c r="A115" s="67">
        <v>1</v>
      </c>
      <c r="B115" s="98">
        <v>79</v>
      </c>
      <c r="C115" s="68">
        <v>0.145</v>
      </c>
      <c r="D115" s="69">
        <v>0.01</v>
      </c>
      <c r="E115" s="70">
        <v>1</v>
      </c>
      <c r="F115" s="70">
        <v>89.4</v>
      </c>
      <c r="G115" s="70">
        <v>53.5</v>
      </c>
      <c r="H115" s="69">
        <f>($B$12)*($B$11)/($B$11-1)*(F115-G115)*(D115)/(C115)*(E115)</f>
        <v>0.6110249708737866</v>
      </c>
      <c r="I115" s="69">
        <f>($B$12)*($B$11)/($B$11-1)*(($B$11*G115)-F115)*(D115)/(C115)*(E115)</f>
        <v>0.32687282912621346</v>
      </c>
      <c r="J115" s="71">
        <f>$F115/$G115</f>
        <v>1.6710280373831776</v>
      </c>
      <c r="K115" s="72">
        <f>H115+I115</f>
        <v>0.9378978</v>
      </c>
    </row>
    <row r="116" spans="1:11" ht="12.75">
      <c r="A116" s="67">
        <v>29</v>
      </c>
      <c r="B116" s="98">
        <v>93</v>
      </c>
      <c r="C116" s="68">
        <v>0.145</v>
      </c>
      <c r="D116" s="69">
        <v>0.01</v>
      </c>
      <c r="E116" s="70">
        <v>1</v>
      </c>
      <c r="F116" s="70">
        <v>27.5</v>
      </c>
      <c r="G116" s="70">
        <v>27</v>
      </c>
      <c r="H116" s="69">
        <f>($B$12)*($B$11)/($B$11-1)*(F116-G116)*(D116)/(C116)*(E116)</f>
        <v>0.008510097087378644</v>
      </c>
      <c r="I116" s="69">
        <f>($B$12)*($B$11)/($B$11-1)*(($B$11*G116)-F116)*(D116)/(C116)*(E116)</f>
        <v>0.46482150291262136</v>
      </c>
      <c r="J116" s="71">
        <f>$F116/$G116</f>
        <v>1.0185185185185186</v>
      </c>
      <c r="K116" s="72">
        <f>H116+I116</f>
        <v>0.4733316</v>
      </c>
    </row>
    <row r="117" spans="1:11" ht="12.75">
      <c r="A117" s="67">
        <v>29</v>
      </c>
      <c r="B117" s="98">
        <v>68</v>
      </c>
      <c r="C117" s="68">
        <v>0.145</v>
      </c>
      <c r="D117" s="69">
        <v>0.01</v>
      </c>
      <c r="E117" s="70">
        <v>1</v>
      </c>
      <c r="F117" s="70">
        <v>46.4</v>
      </c>
      <c r="G117" s="70">
        <v>29.1</v>
      </c>
      <c r="H117" s="69">
        <f>($B$12)*($B$11)/($B$11-1)*(F117-G117)*(D117)/(C117)*(E117)</f>
        <v>0.294449359223301</v>
      </c>
      <c r="I117" s="69">
        <f>($B$12)*($B$11)/($B$11-1)*(($B$11*G117)-F117)*(D117)/(C117)*(E117)</f>
        <v>0.21569692077669914</v>
      </c>
      <c r="J117" s="71">
        <f>$F117/$G117</f>
        <v>1.5945017182130583</v>
      </c>
      <c r="K117" s="72">
        <f>H117+I117</f>
        <v>0.5101462800000002</v>
      </c>
    </row>
    <row r="118" spans="1:11" ht="12.75">
      <c r="A118" s="61" t="s">
        <v>65</v>
      </c>
      <c r="B118" s="97"/>
      <c r="C118" s="68"/>
      <c r="D118" s="64"/>
      <c r="E118" s="63"/>
      <c r="F118" s="63"/>
      <c r="G118" s="63"/>
      <c r="H118" s="64"/>
      <c r="I118" s="64"/>
      <c r="J118" s="65"/>
      <c r="K118" s="74"/>
    </row>
    <row r="119" spans="1:11" ht="12.75">
      <c r="A119" s="67">
        <v>1</v>
      </c>
      <c r="B119" s="98">
        <v>84</v>
      </c>
      <c r="C119" s="68">
        <v>0.145</v>
      </c>
      <c r="D119" s="69">
        <v>0.01</v>
      </c>
      <c r="E119" s="70">
        <v>1</v>
      </c>
      <c r="F119" s="70">
        <v>171.7</v>
      </c>
      <c r="G119" s="70">
        <v>104.3</v>
      </c>
      <c r="H119" s="69">
        <f>($B$12)*($B$11)/($B$11-1)*(F119-G119)*(D119)/(C119)*(E119)</f>
        <v>1.1471610873786409</v>
      </c>
      <c r="I119" s="69">
        <f>($B$12)*($B$11)/($B$11-1)*(($B$11*G119)-F119)*(D119)/(C119)*(E119)</f>
        <v>0.6813013526213594</v>
      </c>
      <c r="J119" s="71">
        <f>$F119/$G119</f>
        <v>1.6462128475551294</v>
      </c>
      <c r="K119" s="72">
        <f>H119+I119</f>
        <v>1.8284624400000002</v>
      </c>
    </row>
    <row r="120" spans="1:11" ht="12.75">
      <c r="A120" s="67">
        <v>1</v>
      </c>
      <c r="B120" s="98">
        <v>85</v>
      </c>
      <c r="C120" s="68">
        <v>0.145</v>
      </c>
      <c r="D120" s="69">
        <v>0.01</v>
      </c>
      <c r="E120" s="70">
        <v>1</v>
      </c>
      <c r="F120" s="70">
        <v>190.7</v>
      </c>
      <c r="G120" s="70">
        <v>115.2</v>
      </c>
      <c r="H120" s="69">
        <f>($B$12)*($B$11)/($B$11-1)*(F120-G120)*(D120)/(C120)*(E120)</f>
        <v>1.285024660194175</v>
      </c>
      <c r="I120" s="69">
        <f>($B$12)*($B$11)/($B$11-1)*(($B$11*G120)-F120)*(D120)/(C120)*(E120)</f>
        <v>0.7345234998058255</v>
      </c>
      <c r="J120" s="71">
        <f>$F120/$G120</f>
        <v>1.6553819444444442</v>
      </c>
      <c r="K120" s="72">
        <f>H120+I120</f>
        <v>2.0195481600000007</v>
      </c>
    </row>
    <row r="121" spans="1:11" ht="12.75">
      <c r="A121" s="67">
        <v>4</v>
      </c>
      <c r="B121" s="98">
        <v>80</v>
      </c>
      <c r="C121" s="68">
        <v>0.145</v>
      </c>
      <c r="D121" s="69">
        <v>0.01</v>
      </c>
      <c r="E121" s="70">
        <v>1</v>
      </c>
      <c r="F121" s="70">
        <v>153.7</v>
      </c>
      <c r="G121" s="70">
        <v>86.2</v>
      </c>
      <c r="H121" s="69">
        <f>($B$12)*($B$11)/($B$11-1)*(F121-G121)*(D121)/(C121)*(E121)</f>
        <v>1.1488631067961164</v>
      </c>
      <c r="I121" s="69">
        <f>($B$12)*($B$11)/($B$11-1)*(($B$11*G121)-F121)*(D121)/(C121)*(E121)</f>
        <v>0.3622918532038836</v>
      </c>
      <c r="J121" s="71">
        <f>$F121/$G121</f>
        <v>1.7830626450116007</v>
      </c>
      <c r="K121" s="72">
        <f>H121+I121</f>
        <v>1.5111549599999998</v>
      </c>
    </row>
    <row r="122" spans="1:11" ht="12.75">
      <c r="A122" s="67">
        <v>4</v>
      </c>
      <c r="B122" s="98">
        <v>83</v>
      </c>
      <c r="C122" s="68">
        <v>0.145</v>
      </c>
      <c r="D122" s="69">
        <v>0.01</v>
      </c>
      <c r="E122" s="70">
        <v>1</v>
      </c>
      <c r="F122" s="70">
        <v>200.1</v>
      </c>
      <c r="G122" s="70">
        <v>115</v>
      </c>
      <c r="H122" s="69">
        <f>($B$12)*($B$11)/($B$11-1)*(F122-G122)*(D122)/(C122)*(E122)</f>
        <v>1.448418524271845</v>
      </c>
      <c r="I122" s="69">
        <f>($B$12)*($B$11)/($B$11-1)*(($B$11*G122)-F122)*(D122)/(C122)*(E122)</f>
        <v>0.5676234757281554</v>
      </c>
      <c r="J122" s="71">
        <f>$F122/$G122</f>
        <v>1.74</v>
      </c>
      <c r="K122" s="72">
        <f>H122+I122</f>
        <v>2.0160420000000006</v>
      </c>
    </row>
    <row r="123" spans="1:11" ht="12.75">
      <c r="A123" s="61" t="s">
        <v>66</v>
      </c>
      <c r="B123" s="97"/>
      <c r="C123" s="68"/>
      <c r="D123" s="64"/>
      <c r="E123" s="63"/>
      <c r="F123" s="63"/>
      <c r="G123" s="63"/>
      <c r="H123" s="64"/>
      <c r="I123" s="64"/>
      <c r="J123" s="65"/>
      <c r="K123" s="74"/>
    </row>
    <row r="124" spans="1:11" ht="12.75">
      <c r="A124" s="67">
        <v>1</v>
      </c>
      <c r="B124" s="98">
        <v>43</v>
      </c>
      <c r="C124" s="68">
        <v>0.145</v>
      </c>
      <c r="D124" s="69">
        <v>0.01</v>
      </c>
      <c r="E124" s="70">
        <v>1</v>
      </c>
      <c r="F124" s="70">
        <v>116.6</v>
      </c>
      <c r="G124" s="70">
        <v>68</v>
      </c>
      <c r="H124" s="69">
        <f>($B$12)*($B$11)/($B$11-1)*(F124-G124)*(D124)/(C124)*(E124)</f>
        <v>0.8271814368932041</v>
      </c>
      <c r="I124" s="69">
        <f>($B$12)*($B$11)/($B$11-1)*(($B$11*G124)-F124)*(D124)/(C124)*(E124)</f>
        <v>0.36491296310679616</v>
      </c>
      <c r="J124" s="71">
        <f>$F124/$G124</f>
        <v>1.714705882352941</v>
      </c>
      <c r="K124" s="72">
        <f>H124+I124</f>
        <v>1.1920944000000002</v>
      </c>
    </row>
    <row r="125" spans="1:11" ht="12.75">
      <c r="A125" s="67">
        <v>1</v>
      </c>
      <c r="B125" s="98">
        <v>81</v>
      </c>
      <c r="C125" s="68">
        <v>0.145</v>
      </c>
      <c r="D125" s="69">
        <v>0.01</v>
      </c>
      <c r="E125" s="70">
        <v>1</v>
      </c>
      <c r="F125" s="70">
        <v>97.5</v>
      </c>
      <c r="G125" s="70">
        <v>56.6</v>
      </c>
      <c r="H125" s="69">
        <f>($B$12)*($B$11)/($B$11-1)*(F125-G125)*(D125)/(C125)*(E125)</f>
        <v>0.6961259417475731</v>
      </c>
      <c r="I125" s="69">
        <f>($B$12)*($B$11)/($B$11-1)*(($B$11*G125)-F125)*(D125)/(C125)*(E125)</f>
        <v>0.2961173382524272</v>
      </c>
      <c r="J125" s="71">
        <f>$F125/$G125</f>
        <v>1.7226148409893993</v>
      </c>
      <c r="K125" s="72">
        <f>H125+I125</f>
        <v>0.9922432800000003</v>
      </c>
    </row>
    <row r="126" spans="1:11" ht="12.75">
      <c r="A126" s="67">
        <v>47</v>
      </c>
      <c r="B126" s="98">
        <v>77</v>
      </c>
      <c r="C126" s="68">
        <v>0.145</v>
      </c>
      <c r="D126" s="69">
        <v>0.01</v>
      </c>
      <c r="E126" s="70">
        <v>1</v>
      </c>
      <c r="F126" s="70">
        <v>53.1</v>
      </c>
      <c r="G126" s="70">
        <v>39.9</v>
      </c>
      <c r="H126" s="69">
        <f>($B$12)*($B$11)/($B$11-1)*(F126-G126)*(D126)/(C126)*(E126)</f>
        <v>0.22466656310679625</v>
      </c>
      <c r="I126" s="69">
        <f>($B$12)*($B$11)/($B$11-1)*(($B$11*G126)-F126)*(D126)/(C126)*(E126)</f>
        <v>0.4748123568932037</v>
      </c>
      <c r="J126" s="71">
        <f>$F126/$G126</f>
        <v>1.330827067669173</v>
      </c>
      <c r="K126" s="72">
        <f>H126+I126</f>
        <v>0.69947892</v>
      </c>
    </row>
    <row r="127" spans="1:14" s="119" customFormat="1" ht="12.75">
      <c r="A127" s="112">
        <v>47</v>
      </c>
      <c r="B127" s="113">
        <v>73</v>
      </c>
      <c r="C127" s="114">
        <v>0.145</v>
      </c>
      <c r="D127" s="115">
        <v>0.01</v>
      </c>
      <c r="E127" s="116">
        <v>1</v>
      </c>
      <c r="F127" s="116">
        <v>49</v>
      </c>
      <c r="G127" s="116">
        <v>37.1</v>
      </c>
      <c r="H127" s="115">
        <f>($B$12)*($B$11)/($B$11-1)*(F127-G127)*(D127)/(C127)*(E127)</f>
        <v>0.20254031067961167</v>
      </c>
      <c r="I127" s="115">
        <f>($B$12)*($B$11)/($B$11-1)*(($B$11*G127)-F127)*(D127)/(C127)*(E127)</f>
        <v>0.4478523693203886</v>
      </c>
      <c r="J127" s="117">
        <f>$F127/$G127</f>
        <v>1.320754716981132</v>
      </c>
      <c r="K127" s="118">
        <f>H127+I127</f>
        <v>0.6503926800000003</v>
      </c>
      <c r="N127" s="120"/>
    </row>
    <row r="128" spans="1:11" ht="12.75">
      <c r="A128" s="73" t="s">
        <v>67</v>
      </c>
      <c r="B128" s="98"/>
      <c r="C128" s="68"/>
      <c r="D128" s="69"/>
      <c r="E128" s="70"/>
      <c r="F128" s="70"/>
      <c r="G128" s="70"/>
      <c r="H128" s="69"/>
      <c r="I128" s="69"/>
      <c r="J128" s="71"/>
      <c r="K128" s="72"/>
    </row>
    <row r="129" spans="1:11" ht="12.75">
      <c r="A129" s="73">
        <v>1</v>
      </c>
      <c r="B129" s="98">
        <v>87</v>
      </c>
      <c r="C129" s="68">
        <v>0.145</v>
      </c>
      <c r="D129" s="69">
        <v>0.01</v>
      </c>
      <c r="E129" s="70">
        <v>1</v>
      </c>
      <c r="F129" s="70">
        <v>133.5</v>
      </c>
      <c r="G129" s="70">
        <v>80.4</v>
      </c>
      <c r="H129" s="69">
        <f>($B$12)*($B$11)/($B$11-1)*(F129-G129)*(D129)/(C129)*(E129)</f>
        <v>0.9037723106796118</v>
      </c>
      <c r="I129" s="69">
        <f>($B$12)*($B$11)/($B$11-1)*(($B$11*G129)-F129)*(D129)/(C129)*(E129)</f>
        <v>0.5057040093203883</v>
      </c>
      <c r="J129" s="71">
        <f>$F129/$G129</f>
        <v>1.6604477611940298</v>
      </c>
      <c r="K129" s="72">
        <f>H129+I129</f>
        <v>1.40947632</v>
      </c>
    </row>
    <row r="130" spans="1:11" ht="12.75">
      <c r="A130" s="73">
        <v>1</v>
      </c>
      <c r="B130" s="98">
        <v>33</v>
      </c>
      <c r="C130" s="68">
        <v>0.145</v>
      </c>
      <c r="D130" s="69">
        <v>0.01</v>
      </c>
      <c r="E130" s="70">
        <v>1</v>
      </c>
      <c r="F130" s="70">
        <v>143.9</v>
      </c>
      <c r="G130" s="70">
        <v>86.7</v>
      </c>
      <c r="H130" s="69">
        <f>($B$12)*($B$11)/($B$11-1)*(F130-G130)*(D130)/(C130)*(E130)</f>
        <v>0.9735551067961168</v>
      </c>
      <c r="I130" s="69">
        <f>($B$12)*($B$11)/($B$11-1)*(($B$11*G130)-F130)*(D130)/(C130)*(E130)</f>
        <v>0.5463652532038832</v>
      </c>
      <c r="J130" s="71">
        <f>$F130/$G130</f>
        <v>1.6597462514417531</v>
      </c>
      <c r="K130" s="72">
        <f>H130+I130</f>
        <v>1.51992036</v>
      </c>
    </row>
    <row r="131" spans="1:11" ht="12.75">
      <c r="A131" s="73">
        <v>2.5</v>
      </c>
      <c r="B131" s="98">
        <v>38</v>
      </c>
      <c r="C131" s="68">
        <v>0.145</v>
      </c>
      <c r="D131" s="69">
        <v>0.01</v>
      </c>
      <c r="E131" s="70">
        <v>1</v>
      </c>
      <c r="F131" s="70">
        <v>140.5</v>
      </c>
      <c r="G131" s="70">
        <v>79.4</v>
      </c>
      <c r="H131" s="69">
        <f>($B$12)*($B$11)/($B$11-1)*(F131-G131)*(D131)/(C131)*(E131)</f>
        <v>1.03993386407767</v>
      </c>
      <c r="I131" s="69">
        <f>($B$12)*($B$11)/($B$11-1)*(($B$11*G131)-F131)*(D131)/(C131)*(E131)</f>
        <v>0.35201165592232997</v>
      </c>
      <c r="J131" s="71">
        <f>$F131/$G131</f>
        <v>1.7695214105793449</v>
      </c>
      <c r="K131" s="72">
        <f>H131+I131</f>
        <v>1.3919455200000002</v>
      </c>
    </row>
    <row r="132" spans="1:11" ht="12.75">
      <c r="A132" s="73">
        <v>2.5</v>
      </c>
      <c r="B132" s="98">
        <v>82</v>
      </c>
      <c r="C132" s="68">
        <v>0.145</v>
      </c>
      <c r="D132" s="69">
        <v>0.01</v>
      </c>
      <c r="E132" s="70">
        <v>1</v>
      </c>
      <c r="F132" s="70">
        <v>86.9</v>
      </c>
      <c r="G132" s="70">
        <v>49.6</v>
      </c>
      <c r="H132" s="69">
        <f>($B$12)*($B$11)/($B$11-1)*(F132-G132)*(D132)/(C132)*(E132)</f>
        <v>0.6348532427184468</v>
      </c>
      <c r="I132" s="69">
        <f>($B$12)*($B$11)/($B$11-1)*(($B$11*G132)-F132)*(D132)/(C132)*(E132)</f>
        <v>0.23467443728155318</v>
      </c>
      <c r="J132" s="71">
        <f>$F132/$G132</f>
        <v>1.7520161290322582</v>
      </c>
      <c r="K132" s="72">
        <f>H132+I132</f>
        <v>0.86952768</v>
      </c>
    </row>
    <row r="133" spans="1:11" ht="12.75">
      <c r="A133" s="66" t="s">
        <v>68</v>
      </c>
      <c r="B133" s="97"/>
      <c r="C133" s="68"/>
      <c r="D133" s="64"/>
      <c r="E133" s="63"/>
      <c r="F133" s="63"/>
      <c r="G133" s="63"/>
      <c r="H133" s="64"/>
      <c r="I133" s="64"/>
      <c r="J133" s="65"/>
      <c r="K133" s="74"/>
    </row>
    <row r="134" spans="1:11" ht="12.75">
      <c r="A134" s="86">
        <v>1</v>
      </c>
      <c r="B134" s="98">
        <v>42</v>
      </c>
      <c r="C134" s="68">
        <v>0.145</v>
      </c>
      <c r="D134" s="69">
        <v>0.01</v>
      </c>
      <c r="E134" s="70">
        <v>1</v>
      </c>
      <c r="F134" s="70">
        <v>73.6</v>
      </c>
      <c r="G134" s="70">
        <v>45.9</v>
      </c>
      <c r="H134" s="69">
        <f>($B$12)*($B$11)/($B$11-1)*(F134-G134)*(D134)/(C134)*(E134)</f>
        <v>0.47145937864077675</v>
      </c>
      <c r="I134" s="69">
        <f>($B$12)*($B$11)/($B$11-1)*(($B$11*G134)-F134)*(D134)/(C134)*(E134)</f>
        <v>0.33320434135922333</v>
      </c>
      <c r="J134" s="71">
        <f>$F134/$G134</f>
        <v>1.6034858387799564</v>
      </c>
      <c r="K134" s="72">
        <f>H134+I134</f>
        <v>0.8046637200000001</v>
      </c>
    </row>
    <row r="135" spans="1:11" ht="12.75">
      <c r="A135" s="86">
        <v>1</v>
      </c>
      <c r="B135" s="98">
        <v>62</v>
      </c>
      <c r="C135" s="68">
        <v>0.145</v>
      </c>
      <c r="D135" s="69">
        <v>0.01</v>
      </c>
      <c r="E135" s="70">
        <v>1</v>
      </c>
      <c r="F135" s="70">
        <v>71.9</v>
      </c>
      <c r="G135" s="70">
        <v>44.9</v>
      </c>
      <c r="H135" s="69">
        <f>($B$12)*($B$11)/($B$11-1)*(F135-G135)*(D135)/(C135)*(E135)</f>
        <v>0.4595452427184469</v>
      </c>
      <c r="I135" s="69">
        <f>($B$12)*($B$11)/($B$11-1)*(($B$11*G135)-F135)*(D135)/(C135)*(E135)</f>
        <v>0.32758767728155325</v>
      </c>
      <c r="J135" s="71">
        <f>$F135/$G135</f>
        <v>1.6013363028953231</v>
      </c>
      <c r="K135" s="72">
        <f>H135+I135</f>
        <v>0.7871329200000001</v>
      </c>
    </row>
    <row r="136" spans="1:11" ht="12.75">
      <c r="A136" s="86">
        <v>5.5</v>
      </c>
      <c r="B136" s="98">
        <v>6</v>
      </c>
      <c r="C136" s="68">
        <v>0.145</v>
      </c>
      <c r="D136" s="69">
        <v>0.01</v>
      </c>
      <c r="E136" s="70">
        <v>1</v>
      </c>
      <c r="F136" s="70">
        <v>112.4</v>
      </c>
      <c r="G136" s="70">
        <v>72.9</v>
      </c>
      <c r="H136" s="69">
        <f>($B$12)*($B$11)/($B$11-1)*(F136-G136)*(D136)/(C136)*(E136)</f>
        <v>0.6722976699029127</v>
      </c>
      <c r="I136" s="69">
        <f>($B$12)*($B$11)/($B$11-1)*(($B$11*G136)-F136)*(D136)/(C136)*(E136)</f>
        <v>0.6056976500970874</v>
      </c>
      <c r="J136" s="71">
        <f>$F136/$G136</f>
        <v>1.541838134430727</v>
      </c>
      <c r="K136" s="72">
        <f>H136+I136</f>
        <v>1.27799532</v>
      </c>
    </row>
    <row r="137" spans="1:11" ht="12.75">
      <c r="A137" s="86">
        <v>5.5</v>
      </c>
      <c r="B137" s="98">
        <v>91</v>
      </c>
      <c r="C137" s="68">
        <v>0.145</v>
      </c>
      <c r="D137" s="69">
        <v>0.01</v>
      </c>
      <c r="E137" s="70">
        <v>1</v>
      </c>
      <c r="F137" s="70">
        <v>97.8</v>
      </c>
      <c r="G137" s="70">
        <v>62.2</v>
      </c>
      <c r="H137" s="69">
        <f>($B$12)*($B$11)/($B$11-1)*(F137-G137)*(D137)/(C137)*(E137)</f>
        <v>0.6059189126213593</v>
      </c>
      <c r="I137" s="69">
        <f>($B$12)*($B$11)/($B$11-1)*(($B$11*G137)-F137)*(D137)/(C137)*(E137)</f>
        <v>0.4844968473786408</v>
      </c>
      <c r="J137" s="71">
        <f>$F137/$G137</f>
        <v>1.5723472668810288</v>
      </c>
      <c r="K137" s="72">
        <f>H137+I137</f>
        <v>1.0904157600000002</v>
      </c>
    </row>
    <row r="138" spans="1:11" ht="12.75">
      <c r="A138" s="66" t="s">
        <v>69</v>
      </c>
      <c r="B138" s="97"/>
      <c r="C138" s="68"/>
      <c r="D138" s="64"/>
      <c r="E138" s="63"/>
      <c r="F138" s="63"/>
      <c r="G138" s="63"/>
      <c r="H138" s="64"/>
      <c r="I138" s="64"/>
      <c r="J138" s="65"/>
      <c r="K138" s="74"/>
    </row>
    <row r="139" spans="1:11" ht="12.75">
      <c r="A139" s="73">
        <v>1</v>
      </c>
      <c r="B139" s="98">
        <v>69</v>
      </c>
      <c r="C139" s="68">
        <v>0.145</v>
      </c>
      <c r="D139" s="69">
        <v>0.01</v>
      </c>
      <c r="E139" s="70">
        <v>1</v>
      </c>
      <c r="F139" s="70">
        <v>75</v>
      </c>
      <c r="G139" s="70">
        <v>42.2</v>
      </c>
      <c r="H139" s="69">
        <f>($B$12)*($B$11)/($B$11-1)*(F139-G139)*(D139)/(C139)*(E139)</f>
        <v>0.558262368932039</v>
      </c>
      <c r="I139" s="69">
        <f>($B$12)*($B$11)/($B$11-1)*(($B$11*G139)-F139)*(D139)/(C139)*(E139)</f>
        <v>0.18153739106796116</v>
      </c>
      <c r="J139" s="71">
        <f>$F139/$G139</f>
        <v>1.777251184834123</v>
      </c>
      <c r="K139" s="72">
        <f>H139+I139</f>
        <v>0.7397997600000001</v>
      </c>
    </row>
    <row r="140" spans="1:11" ht="12.75">
      <c r="A140" s="73">
        <v>1</v>
      </c>
      <c r="B140" s="98">
        <v>78</v>
      </c>
      <c r="C140" s="68">
        <v>0.145</v>
      </c>
      <c r="D140" s="69">
        <v>0.01</v>
      </c>
      <c r="E140" s="70">
        <v>1</v>
      </c>
      <c r="F140" s="70">
        <v>69.5</v>
      </c>
      <c r="G140" s="70">
        <v>39.9</v>
      </c>
      <c r="H140" s="69">
        <f>($B$12)*($B$11)/($B$11-1)*(F140-G140)*(D140)/(C140)*(E140)</f>
        <v>0.5037977475728157</v>
      </c>
      <c r="I140" s="69">
        <f>($B$12)*($B$11)/($B$11-1)*(($B$11*G140)-F140)*(D140)/(C140)*(E140)</f>
        <v>0.19568117242718427</v>
      </c>
      <c r="J140" s="71">
        <f>$F140/$G140</f>
        <v>1.7418546365914787</v>
      </c>
      <c r="K140" s="72">
        <f>H140+I140</f>
        <v>0.69947892</v>
      </c>
    </row>
    <row r="141" spans="1:11" ht="12.75">
      <c r="A141" s="73">
        <v>15</v>
      </c>
      <c r="B141" s="98">
        <v>3</v>
      </c>
      <c r="C141" s="68">
        <v>0.145</v>
      </c>
      <c r="D141" s="69">
        <v>0.01</v>
      </c>
      <c r="E141" s="70">
        <v>2</v>
      </c>
      <c r="F141" s="70">
        <v>732.3</v>
      </c>
      <c r="G141" s="70">
        <v>374.3</v>
      </c>
      <c r="H141" s="69">
        <f>($B$12)*($B$11)/($B$11-1)*(F141-G141)*(D141)/(C141)*(E141)</f>
        <v>12.186459029126217</v>
      </c>
      <c r="I141" s="69">
        <f>($B$12)*($B$11)/($B$11-1)*(($B$11*G141)-F141)*(D141)/(C141)*(E141)</f>
        <v>0.9370978508737866</v>
      </c>
      <c r="J141" s="71">
        <f>$F141/$G141</f>
        <v>1.9564520438151214</v>
      </c>
      <c r="K141" s="72">
        <f>H141+I141</f>
        <v>13.123556880000004</v>
      </c>
    </row>
    <row r="142" spans="1:11" ht="12.75">
      <c r="A142" s="73">
        <v>15</v>
      </c>
      <c r="B142" s="98">
        <v>67</v>
      </c>
      <c r="C142" s="68">
        <v>0.145</v>
      </c>
      <c r="D142" s="69">
        <v>0.01</v>
      </c>
      <c r="E142" s="70">
        <v>4</v>
      </c>
      <c r="F142" s="70">
        <v>487.2</v>
      </c>
      <c r="G142" s="70">
        <v>238.5</v>
      </c>
      <c r="H142" s="69">
        <f>($B$12)*($B$11)/($B$11-1)*(F142-G142)*(D142)/(C142)*(E142)</f>
        <v>16.931689165048546</v>
      </c>
      <c r="I142" s="69">
        <f>($B$12)*($B$11)/($B$11-1)*(($B$11*G142)-F142)*(D142)/(C142)*(E142)</f>
        <v>-0.20730596504854482</v>
      </c>
      <c r="J142" s="71">
        <f>$F142/$G142</f>
        <v>2.0427672955974843</v>
      </c>
      <c r="K142" s="72">
        <f>H142+I142</f>
        <v>16.724383200000002</v>
      </c>
    </row>
    <row r="143" spans="1:11" ht="12.75">
      <c r="A143" s="61" t="s">
        <v>70</v>
      </c>
      <c r="B143" s="97"/>
      <c r="C143" s="68"/>
      <c r="D143" s="64"/>
      <c r="E143" s="63"/>
      <c r="F143" s="63"/>
      <c r="G143" s="63"/>
      <c r="H143" s="64"/>
      <c r="I143" s="64"/>
      <c r="J143" s="65"/>
      <c r="K143" s="74"/>
    </row>
    <row r="144" spans="1:11" ht="12.75">
      <c r="A144" s="67">
        <v>1</v>
      </c>
      <c r="B144" s="98">
        <v>27</v>
      </c>
      <c r="C144" s="68">
        <v>0.145</v>
      </c>
      <c r="D144" s="69">
        <v>0.01</v>
      </c>
      <c r="E144" s="70">
        <v>1</v>
      </c>
      <c r="F144" s="70">
        <v>82.8</v>
      </c>
      <c r="G144" s="70">
        <v>47</v>
      </c>
      <c r="H144" s="69">
        <f>($B$12)*($B$11)/($B$11-1)*(F144-G144)*(D144)/(C144)*(E144)</f>
        <v>0.6093229514563108</v>
      </c>
      <c r="I144" s="69">
        <f>($B$12)*($B$11)/($B$11-1)*(($B$11*G144)-F144)*(D144)/(C144)*(E144)</f>
        <v>0.21462464854368937</v>
      </c>
      <c r="J144" s="71">
        <f>$F144/$G144</f>
        <v>1.7617021276595743</v>
      </c>
      <c r="K144" s="72">
        <f>H144+I144</f>
        <v>0.8239476000000001</v>
      </c>
    </row>
    <row r="145" spans="1:11" ht="12.75">
      <c r="A145" s="67">
        <v>1</v>
      </c>
      <c r="B145" s="98">
        <v>56</v>
      </c>
      <c r="C145" s="68">
        <v>0.145</v>
      </c>
      <c r="D145" s="69">
        <v>0.01</v>
      </c>
      <c r="E145" s="70">
        <v>1</v>
      </c>
      <c r="F145" s="70">
        <v>60.7</v>
      </c>
      <c r="G145" s="70">
        <v>33.1</v>
      </c>
      <c r="H145" s="69">
        <f>($B$12)*($B$11)/($B$11-1)*(F145-G145)*(D145)/(C145)*(E145)</f>
        <v>0.4697573592233012</v>
      </c>
      <c r="I145" s="69">
        <f>($B$12)*($B$11)/($B$11-1)*(($B$11*G145)-F145)*(D145)/(C145)*(E145)</f>
        <v>0.11051212077669896</v>
      </c>
      <c r="J145" s="71">
        <f>$F145/$G145</f>
        <v>1.8338368580060422</v>
      </c>
      <c r="K145" s="72">
        <f>H145+I145</f>
        <v>0.5802694800000001</v>
      </c>
    </row>
    <row r="146" spans="1:11" ht="12.75">
      <c r="A146" s="67">
        <v>4</v>
      </c>
      <c r="B146" s="98">
        <v>40</v>
      </c>
      <c r="C146" s="68">
        <v>0.145</v>
      </c>
      <c r="D146" s="69">
        <v>0.01</v>
      </c>
      <c r="E146" s="70">
        <v>1</v>
      </c>
      <c r="F146" s="70">
        <v>69.4</v>
      </c>
      <c r="G146" s="70">
        <v>42.1</v>
      </c>
      <c r="H146" s="69">
        <f>($B$12)*($B$11)/($B$11-1)*(F146-G146)*(D146)/(C146)*(E146)</f>
        <v>0.46465130097087404</v>
      </c>
      <c r="I146" s="69">
        <f>($B$12)*($B$11)/($B$11-1)*(($B$11*G146)-F146)*(D146)/(C146)*(E146)</f>
        <v>0.2733953790291261</v>
      </c>
      <c r="J146" s="71">
        <f>$F146/$G146</f>
        <v>1.648456057007126</v>
      </c>
      <c r="K146" s="72">
        <f>H146+I146</f>
        <v>0.7380466800000001</v>
      </c>
    </row>
    <row r="147" spans="1:11" ht="12.75">
      <c r="A147" s="67">
        <v>4</v>
      </c>
      <c r="B147" s="98">
        <v>46</v>
      </c>
      <c r="C147" s="68">
        <v>0.145</v>
      </c>
      <c r="D147" s="69">
        <v>0.01</v>
      </c>
      <c r="E147" s="70">
        <v>1</v>
      </c>
      <c r="F147" s="70">
        <v>31.7</v>
      </c>
      <c r="G147" s="70">
        <v>25.4</v>
      </c>
      <c r="H147" s="69">
        <f>($B$12)*($B$11)/($B$11-1)*(F147-G147)*(D147)/(C147)*(E147)</f>
        <v>0.10722722330097093</v>
      </c>
      <c r="I147" s="69">
        <f>($B$12)*($B$11)/($B$11-1)*(($B$11*G147)-F147)*(D147)/(C147)*(E147)</f>
        <v>0.33805509669902906</v>
      </c>
      <c r="J147" s="71">
        <f>$F147/$G147</f>
        <v>1.2480314960629921</v>
      </c>
      <c r="K147" s="72">
        <f>H147+I147</f>
        <v>0.44528232</v>
      </c>
    </row>
    <row r="148" spans="1:11" ht="12.75">
      <c r="A148" s="66" t="s">
        <v>71</v>
      </c>
      <c r="B148" s="97"/>
      <c r="C148" s="68"/>
      <c r="D148" s="64"/>
      <c r="E148" s="63"/>
      <c r="F148" s="63"/>
      <c r="G148" s="63"/>
      <c r="H148" s="64"/>
      <c r="I148" s="64"/>
      <c r="J148" s="65"/>
      <c r="K148" s="74"/>
    </row>
    <row r="149" spans="1:11" ht="12.75">
      <c r="A149" s="73">
        <v>1</v>
      </c>
      <c r="B149" s="98">
        <v>19</v>
      </c>
      <c r="C149" s="68">
        <v>0.145</v>
      </c>
      <c r="D149" s="69">
        <v>0.01</v>
      </c>
      <c r="E149" s="70">
        <v>1</v>
      </c>
      <c r="F149" s="70">
        <v>80.3</v>
      </c>
      <c r="G149" s="70">
        <v>44.3</v>
      </c>
      <c r="H149" s="69">
        <f>($B$12)*($B$11)/($B$11-1)*(F149-G149)*(D149)/(C149)*(E149)</f>
        <v>0.6127269902912623</v>
      </c>
      <c r="I149" s="69">
        <f>($B$12)*($B$11)/($B$11-1)*(($B$11*G149)-F149)*(D149)/(C149)*(E149)</f>
        <v>0.16388744970873775</v>
      </c>
      <c r="J149" s="71">
        <f>$F149/$G149</f>
        <v>1.8126410835214448</v>
      </c>
      <c r="K149" s="72">
        <f>H149+I149</f>
        <v>0.7766144400000001</v>
      </c>
    </row>
    <row r="150" spans="1:11" ht="12.75">
      <c r="A150" s="73">
        <v>1</v>
      </c>
      <c r="B150" s="98">
        <v>17</v>
      </c>
      <c r="C150" s="68">
        <v>0.145</v>
      </c>
      <c r="D150" s="69">
        <v>0.01</v>
      </c>
      <c r="E150" s="70">
        <v>1</v>
      </c>
      <c r="F150" s="70">
        <v>90</v>
      </c>
      <c r="G150" s="70">
        <v>49.4</v>
      </c>
      <c r="H150" s="69">
        <f>($B$12)*($B$11)/($B$11-1)*(F150-G150)*(D150)/(C150)*(E150)</f>
        <v>0.6910198834951459</v>
      </c>
      <c r="I150" s="69">
        <f>($B$12)*($B$11)/($B$11-1)*(($B$11*G150)-F150)*(D150)/(C150)*(E150)</f>
        <v>0.17500163650485415</v>
      </c>
      <c r="J150" s="71">
        <f>$F150/$G150</f>
        <v>1.8218623481781377</v>
      </c>
      <c r="K150" s="72">
        <f>H150+I150</f>
        <v>0.86602152</v>
      </c>
    </row>
    <row r="151" spans="1:11" ht="12.75">
      <c r="A151" s="73">
        <v>30</v>
      </c>
      <c r="B151" s="98">
        <v>36</v>
      </c>
      <c r="C151" s="68">
        <v>0.145</v>
      </c>
      <c r="D151" s="69">
        <v>0.01</v>
      </c>
      <c r="E151" s="70">
        <v>1</v>
      </c>
      <c r="F151" s="70">
        <v>45.3</v>
      </c>
      <c r="G151" s="70">
        <v>34.4</v>
      </c>
      <c r="H151" s="69">
        <f>($B$12)*($B$11)/($B$11-1)*(F151-G151)*(D151)/(C151)*(E151)</f>
        <v>0.1855201165048544</v>
      </c>
      <c r="I151" s="69">
        <f>($B$12)*($B$11)/($B$11-1)*(($B$11*G151)-F151)*(D151)/(C151)*(E151)</f>
        <v>0.41753940349514573</v>
      </c>
      <c r="J151" s="71">
        <f>$F151/$G151</f>
        <v>1.316860465116279</v>
      </c>
      <c r="K151" s="72">
        <f>H151+I151</f>
        <v>0.6030595200000002</v>
      </c>
    </row>
    <row r="152" spans="1:11" ht="12.75">
      <c r="A152" s="73">
        <v>30</v>
      </c>
      <c r="B152" s="98">
        <v>51</v>
      </c>
      <c r="C152" s="68">
        <v>0.145</v>
      </c>
      <c r="D152" s="69">
        <v>0.01</v>
      </c>
      <c r="E152" s="70">
        <v>1</v>
      </c>
      <c r="F152" s="70">
        <v>49.7</v>
      </c>
      <c r="G152" s="70">
        <v>37.2</v>
      </c>
      <c r="H152" s="69">
        <f>($B$12)*($B$11)/($B$11-1)*(F152-G152)*(D152)/(C152)*(E152)</f>
        <v>0.21275242718446608</v>
      </c>
      <c r="I152" s="69">
        <f>($B$12)*($B$11)/($B$11-1)*(($B$11*G152)-F152)*(D152)/(C152)*(E152)</f>
        <v>0.43939333281553417</v>
      </c>
      <c r="J152" s="71">
        <f>$F152/$G152</f>
        <v>1.336021505376344</v>
      </c>
      <c r="K152" s="72">
        <f>H152+I152</f>
        <v>0.6521457600000002</v>
      </c>
    </row>
    <row r="153" spans="1:11" ht="12.75">
      <c r="A153" s="73" t="s">
        <v>74</v>
      </c>
      <c r="B153" s="98"/>
      <c r="C153" s="68"/>
      <c r="D153" s="69"/>
      <c r="E153" s="70"/>
      <c r="F153" s="70"/>
      <c r="G153" s="70"/>
      <c r="H153" s="69"/>
      <c r="I153" s="69"/>
      <c r="J153" s="71"/>
      <c r="K153" s="72"/>
    </row>
    <row r="154" spans="1:11" ht="12.75">
      <c r="A154" s="73">
        <v>12</v>
      </c>
      <c r="B154" s="98">
        <v>14</v>
      </c>
      <c r="C154" s="68">
        <v>0.145</v>
      </c>
      <c r="D154" s="69">
        <v>0.01</v>
      </c>
      <c r="E154" s="70">
        <v>4</v>
      </c>
      <c r="F154" s="70">
        <v>791.3</v>
      </c>
      <c r="G154" s="70">
        <v>411.8</v>
      </c>
      <c r="H154" s="69">
        <f>($B$12)*($B$11)/($B$11-1)*(F154-G154)*(D154)/(C154)*(E154)</f>
        <v>25.836654757281558</v>
      </c>
      <c r="I154" s="69">
        <f>($B$12)*($B$11)/($B$11-1)*(($B$11*G154)-F154)*(D154)/(C154)*(E154)</f>
        <v>3.0400790027184477</v>
      </c>
      <c r="J154" s="71">
        <f>$F154/$G154</f>
        <v>1.9215638659543466</v>
      </c>
      <c r="K154" s="72">
        <f>H154+I154</f>
        <v>28.876733760000004</v>
      </c>
    </row>
    <row r="155" spans="1:11" ht="12.75">
      <c r="A155" s="73">
        <v>12</v>
      </c>
      <c r="B155" s="98">
        <v>35</v>
      </c>
      <c r="C155" s="68">
        <v>0.145</v>
      </c>
      <c r="D155" s="69">
        <v>0.01</v>
      </c>
      <c r="E155" s="70">
        <v>2</v>
      </c>
      <c r="F155" s="70">
        <v>924.6</v>
      </c>
      <c r="G155" s="70" t="s">
        <v>75</v>
      </c>
      <c r="H155" s="69" t="e">
        <f>($B$12)*($B$11)/($B$11-1)*(F155-G155)*(D155)/(C155)*(E155)</f>
        <v>#VALUE!</v>
      </c>
      <c r="I155" s="69" t="e">
        <f>($B$12)*($B$11)/($B$11-1)*(($B$11*G155)-F155)*(D155)/(C155)*(E155)</f>
        <v>#VALUE!</v>
      </c>
      <c r="J155" s="71" t="e">
        <f>$F155/$G155</f>
        <v>#VALUE!</v>
      </c>
      <c r="K155" s="72" t="e">
        <f>H155+I155</f>
        <v>#VALUE!</v>
      </c>
    </row>
  </sheetData>
  <printOptions/>
  <pageMargins left="0.5" right="0.5" top="0.75" bottom="0.75" header="0.5" footer="0.5"/>
  <pageSetup horizontalDpi="300" verticalDpi="300" orientation="landscape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KROGSLUND</dc:creator>
  <cp:keywords/>
  <dc:description/>
  <cp:lastModifiedBy>nerds</cp:lastModifiedBy>
  <cp:lastPrinted>2002-03-26T23:17:27Z</cp:lastPrinted>
  <dcterms:created xsi:type="dcterms:W3CDTF">2000-07-17T18:17:12Z</dcterms:created>
  <dcterms:modified xsi:type="dcterms:W3CDTF">2006-05-14T02:05:47Z</dcterms:modified>
  <cp:category/>
  <cp:version/>
  <cp:contentType/>
  <cp:contentStatus/>
</cp:coreProperties>
</file>