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activeTab="1"/>
  </bookViews>
  <sheets>
    <sheet name="Oxygraphs" sheetId="1" r:id="rId1"/>
    <sheet name="OXY calc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<sst xmlns="http://schemas.openxmlformats.org/spreadsheetml/2006/main" count="51" uniqueCount="40">
  <si>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r>
      <t>UW</t>
    </r>
    <r>
      <rPr>
        <sz val="14"/>
        <color indexed="28"/>
        <rFont val="Poster Bodoni ATT"/>
        <family val="1"/>
      </rPr>
      <t>University of Washington Oceanography Technical Services</t>
    </r>
  </si>
  <si>
    <t>School of Oceanography, Box 357940</t>
  </si>
  <si>
    <t>Marine Chemistry Laboratory</t>
  </si>
  <si>
    <t>University of Washington</t>
  </si>
  <si>
    <t>Katherine A. Krogslund, Manager</t>
  </si>
  <si>
    <t>Seattle, WA  98195-7940</t>
  </si>
  <si>
    <t>Phone:</t>
  </si>
  <si>
    <t>(206)-543-9235</t>
  </si>
  <si>
    <t>E-mail:</t>
  </si>
  <si>
    <t>kkrog@u.washington.edu</t>
  </si>
  <si>
    <t>Customer:</t>
  </si>
  <si>
    <t>Date:</t>
  </si>
  <si>
    <t>Ship/Site:</t>
  </si>
  <si>
    <t>Cruise:</t>
  </si>
  <si>
    <t>Analyst:</t>
  </si>
  <si>
    <t>Blank(ml):</t>
  </si>
  <si>
    <t>Standard(ml):</t>
  </si>
  <si>
    <t>Filename:</t>
  </si>
  <si>
    <t>Bottle #</t>
  </si>
  <si>
    <t>Sample ID</t>
  </si>
  <si>
    <t>Depth</t>
  </si>
  <si>
    <t>Bottle Volume</t>
  </si>
  <si>
    <t>Buret Titer</t>
  </si>
  <si>
    <t>Dissolved Oxygen Concentration</t>
  </si>
  <si>
    <t>Comments</t>
  </si>
  <si>
    <t>m</t>
  </si>
  <si>
    <t>ml</t>
  </si>
  <si>
    <t>mg-at/liter</t>
  </si>
  <si>
    <t>mg/liter</t>
  </si>
  <si>
    <t>ml/liter</t>
  </si>
  <si>
    <t>Niskin #</t>
  </si>
  <si>
    <t>FHL Centennial</t>
  </si>
  <si>
    <t>Diment</t>
  </si>
  <si>
    <t>strait juan de fuca</t>
  </si>
  <si>
    <t>ctdSJ0425060101</t>
  </si>
  <si>
    <t>san juan ch off rocky pt</t>
  </si>
  <si>
    <t>ctdSJ0429060401</t>
  </si>
  <si>
    <t>san juan ch w. ofwasp is</t>
  </si>
  <si>
    <t>san juan ch. W. ofwasp is</t>
  </si>
  <si>
    <t>ctdSJ0429060501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</si>
</sst>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0.0"/>
    <numFmt numFmtId="167" formatCode="0.0000"/>
    <numFmt numFmtId="168" formatCode="0.00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Geneva"/>
      <family val="0"/>
    </font>
    <font>
      <b/>
      <sz val="12"/>
      <name val="Geneva"/>
      <family val="0"/>
    </font>
    <font>
      <b/>
      <sz val="12"/>
      <name val="Arial"/>
      <family val="0"/>
    </font>
    <font>
      <b/>
      <sz val="10"/>
      <name val="Geneva"/>
      <family val="0"/>
    </font>
    <font>
      <b/>
      <sz val="14"/>
      <name val="Times New Roman"/>
      <family val="0"/>
    </font>
    <font>
      <sz val="48"/>
      <color indexed="28"/>
      <name val="Poster Bodoni ATT"/>
      <family val="1"/>
    </font>
    <font>
      <sz val="14"/>
      <color indexed="28"/>
      <name val="Poster Bodoni ATT"/>
      <family val="1"/>
    </font>
    <font>
      <i/>
      <sz val="11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  <bgColor indexed="22"/>
      </patternFill>
    </fill>
  </fills>
  <borders count="1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64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164" fontId="0" fillId="2" borderId="0" xfId="0" applyNumberFormat="1" applyFill="1" applyBorder="1" applyAlignment="1">
      <alignment/>
    </xf>
    <xf numFmtId="0" fontId="0" fillId="2" borderId="4" xfId="0" applyFill="1" applyBorder="1" applyAlignment="1">
      <alignment/>
    </xf>
    <xf numFmtId="164" fontId="0" fillId="2" borderId="5" xfId="0" applyNumberFormat="1" applyFill="1" applyBorder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5" xfId="0" applyFill="1" applyBorder="1" applyAlignment="1">
      <alignment horizontal="left"/>
    </xf>
    <xf numFmtId="164" fontId="0" fillId="2" borderId="5" xfId="0" applyNumberFormat="1" applyFill="1" applyBorder="1" applyAlignment="1">
      <alignment horizontal="left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5" fontId="0" fillId="2" borderId="6" xfId="0" applyNumberFormat="1" applyFill="1" applyBorder="1" applyAlignment="1">
      <alignment/>
    </xf>
    <xf numFmtId="165" fontId="0" fillId="2" borderId="7" xfId="0" applyNumberFormat="1" applyFill="1" applyBorder="1" applyAlignment="1">
      <alignment horizontal="right"/>
    </xf>
    <xf numFmtId="165" fontId="0" fillId="2" borderId="8" xfId="0" applyNumberFormat="1" applyFill="1" applyBorder="1" applyAlignment="1">
      <alignment horizontal="right"/>
    </xf>
    <xf numFmtId="0" fontId="0" fillId="0" borderId="0" xfId="0" applyNumberFormat="1" applyAlignment="1">
      <alignment/>
    </xf>
    <xf numFmtId="0" fontId="0" fillId="2" borderId="0" xfId="0" applyFill="1" applyBorder="1" applyAlignment="1">
      <alignment horizontal="left"/>
    </xf>
    <xf numFmtId="164" fontId="0" fillId="2" borderId="0" xfId="0" applyNumberFormat="1" applyFill="1" applyBorder="1" applyAlignment="1">
      <alignment horizontal="left"/>
    </xf>
    <xf numFmtId="165" fontId="0" fillId="2" borderId="5" xfId="0" applyNumberFormat="1" applyFill="1" applyBorder="1" applyAlignment="1">
      <alignment/>
    </xf>
    <xf numFmtId="165" fontId="0" fillId="2" borderId="5" xfId="0" applyNumberFormat="1" applyFill="1" applyBorder="1" applyAlignment="1">
      <alignment horizontal="left"/>
    </xf>
    <xf numFmtId="165" fontId="7" fillId="0" borderId="0" xfId="0" applyNumberFormat="1" applyFont="1" applyAlignment="1">
      <alignment/>
    </xf>
    <xf numFmtId="165" fontId="0" fillId="2" borderId="2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/>
    </xf>
    <xf numFmtId="2" fontId="0" fillId="2" borderId="2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2" borderId="5" xfId="0" applyNumberFormat="1" applyFill="1" applyBorder="1" applyAlignment="1">
      <alignment horizontal="left"/>
    </xf>
    <xf numFmtId="2" fontId="1" fillId="3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right"/>
    </xf>
    <xf numFmtId="165" fontId="1" fillId="0" borderId="9" xfId="0" applyNumberFormat="1" applyFont="1" applyBorder="1" applyAlignment="1">
      <alignment horizontal="right"/>
    </xf>
    <xf numFmtId="2" fontId="1" fillId="0" borderId="9" xfId="0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" fontId="0" fillId="2" borderId="0" xfId="0" applyNumberFormat="1" applyFill="1" applyBorder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TN-177 Dissolved Oxygen (titrated)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435"/>
          <c:w val="0.7605"/>
          <c:h val="0.84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'OXY calc'!$B$14</c:f>
              <c:strCache>
                <c:ptCount val="1"/>
                <c:pt idx="0">
                  <c:v>A27-Pt. Madison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'OXY calc'!$I$14:$I$19</c:f>
              <c:numCache>
                <c:ptCount val="6"/>
                <c:pt idx="0">
                  <c:v>5.923972160680417</c:v>
                </c:pt>
                <c:pt idx="1">
                  <c:v>5.8210670417364705</c:v>
                </c:pt>
                <c:pt idx="2">
                  <c:v>5.912224367943633</c:v>
                </c:pt>
                <c:pt idx="3">
                  <c:v>6.000193272955756</c:v>
                </c:pt>
                <c:pt idx="4">
                  <c:v>6.03747865909307</c:v>
                </c:pt>
                <c:pt idx="5">
                  <c:v>5.966940596539762</c:v>
                </c:pt>
              </c:numCache>
            </c:numRef>
          </c:xVal>
          <c:yVal>
            <c:numRef>
              <c:f>'OXY calc'!$D$14:$D$19</c:f>
              <c:numCache>
                <c:ptCount val="6"/>
                <c:pt idx="0">
                  <c:v>27</c:v>
                </c:pt>
                <c:pt idx="1">
                  <c:v>27</c:v>
                </c:pt>
                <c:pt idx="2">
                  <c:v>10</c:v>
                </c:pt>
                <c:pt idx="3">
                  <c:v>10</c:v>
                </c:pt>
                <c:pt idx="4">
                  <c:v>2</c:v>
                </c:pt>
                <c:pt idx="5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'OXY calc'!$B$20</c:f>
              <c:strCache>
                <c:ptCount val="1"/>
                <c:pt idx="0">
                  <c:v>A16-Penn Cove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'OXY calc'!$I$20:$I$25</c:f>
              <c:numCache>
                <c:ptCount val="6"/>
                <c:pt idx="0">
                  <c:v>3.814413677804372</c:v>
                </c:pt>
                <c:pt idx="1">
                  <c:v>3.7621638264225097</c:v>
                </c:pt>
                <c:pt idx="2">
                  <c:v>3.4530927986859736</c:v>
                </c:pt>
                <c:pt idx="3">
                  <c:v>3.4580336462841696</c:v>
                </c:pt>
                <c:pt idx="4">
                  <c:v>5.217486844765134</c:v>
                </c:pt>
                <c:pt idx="5">
                  <c:v>5.174014665351072</c:v>
                </c:pt>
              </c:numCache>
            </c:numRef>
          </c:xVal>
          <c:yVal>
            <c:numRef>
              <c:f>'OXY calc'!$D$20:$D$25</c:f>
              <c:numCache>
                <c:ptCount val="6"/>
                <c:pt idx="0">
                  <c:v>23</c:v>
                </c:pt>
                <c:pt idx="1">
                  <c:v>23</c:v>
                </c:pt>
                <c:pt idx="2">
                  <c:v>10</c:v>
                </c:pt>
                <c:pt idx="3">
                  <c:v>10</c:v>
                </c:pt>
                <c:pt idx="4">
                  <c:v>2</c:v>
                </c:pt>
                <c:pt idx="5">
                  <c:v>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'OXY calc'!$B$26</c:f>
              <c:strCache>
                <c:ptCount val="1"/>
                <c:pt idx="0">
                  <c:v>A6-Smith Island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'OXY calc'!$I$26:$I$31</c:f>
              <c:numCache>
                <c:ptCount val="6"/>
                <c:pt idx="0">
                  <c:v>5.400542558613176</c:v>
                </c:pt>
                <c:pt idx="1">
                  <c:v>5.393901097967743</c:v>
                </c:pt>
                <c:pt idx="2">
                  <c:v>5.532240318045023</c:v>
                </c:pt>
                <c:pt idx="3">
                  <c:v>5.503968404927695</c:v>
                </c:pt>
                <c:pt idx="4">
                  <c:v>4.919815234908804</c:v>
                </c:pt>
                <c:pt idx="5">
                  <c:v>4.912513836268228</c:v>
                </c:pt>
              </c:numCache>
            </c:numRef>
          </c:xVal>
          <c:yVal>
            <c:numRef>
              <c:f>'OXY calc'!$D$26:$D$31</c:f>
              <c:numCache>
                <c:ptCount val="6"/>
                <c:pt idx="0">
                  <c:v>12</c:v>
                </c:pt>
                <c:pt idx="1">
                  <c:v>12</c:v>
                </c:pt>
                <c:pt idx="2">
                  <c:v>2</c:v>
                </c:pt>
                <c:pt idx="3">
                  <c:v>2</c:v>
                </c:pt>
                <c:pt idx="4">
                  <c:v>67</c:v>
                </c:pt>
                <c:pt idx="5">
                  <c:v>67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'OXY calc'!$B$32</c:f>
              <c:strCache>
                <c:ptCount val="1"/>
                <c:pt idx="0">
                  <c:v>A11-South Point (HC)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6"/>
            <c:spPr>
              <a:ln w="3175">
                <a:noFill/>
              </a:ln>
            </c:spPr>
            <c:marker>
              <c:size val="7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xVal>
            <c:numRef>
              <c:f>'OXY calc'!$I$32:$I$38</c:f>
              <c:numCache>
                <c:ptCount val="7"/>
                <c:pt idx="0">
                  <c:v>5.371616674862055</c:v>
                </c:pt>
                <c:pt idx="1">
                  <c:v>5.313532447139744</c:v>
                </c:pt>
                <c:pt idx="2">
                  <c:v>5.241942840537695</c:v>
                </c:pt>
                <c:pt idx="3">
                  <c:v>5.153124910076288</c:v>
                </c:pt>
                <c:pt idx="4">
                  <c:v>5.969060807858361</c:v>
                </c:pt>
                <c:pt idx="5">
                  <c:v>5.9923393572267605</c:v>
                </c:pt>
                <c:pt idx="6">
                  <c:v>5.39778351156818</c:v>
                </c:pt>
              </c:numCache>
            </c:numRef>
          </c:xVal>
          <c:yVal>
            <c:numRef>
              <c:f>'OXY calc'!$D$32:$D$38</c:f>
              <c:numCache>
                <c:ptCount val="7"/>
                <c:pt idx="0">
                  <c:v>62</c:v>
                </c:pt>
                <c:pt idx="1">
                  <c:v>62</c:v>
                </c:pt>
                <c:pt idx="2">
                  <c:v>18</c:v>
                </c:pt>
                <c:pt idx="3">
                  <c:v>18</c:v>
                </c:pt>
                <c:pt idx="4">
                  <c:v>2</c:v>
                </c:pt>
                <c:pt idx="5">
                  <c:v>2</c:v>
                </c:pt>
                <c:pt idx="6">
                  <c:v>67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'OXY calc'!$B$39</c:f>
              <c:strCache>
                <c:ptCount val="1"/>
                <c:pt idx="0">
                  <c:v>A15-Lynch Cove</c:v>
                </c:pt>
              </c:strCache>
            </c:strRef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dPt>
            <c:idx val="6"/>
            <c:spPr>
              <a:ln w="3175">
                <a:noFill/>
              </a:ln>
            </c:spPr>
            <c:marker>
              <c:size val="7"/>
              <c:spPr>
                <a:noFill/>
                <a:ln>
                  <a:solidFill>
                    <a:srgbClr val="800080"/>
                  </a:solidFill>
                </a:ln>
              </c:spPr>
            </c:marker>
          </c:dPt>
          <c:xVal>
            <c:numRef>
              <c:f>'OXY calc'!$I$39:$I$45</c:f>
              <c:numCache>
                <c:ptCount val="7"/>
                <c:pt idx="0">
                  <c:v>1.1973283146652227</c:v>
                </c:pt>
                <c:pt idx="1">
                  <c:v>1.1826374016507664</c:v>
                </c:pt>
                <c:pt idx="2">
                  <c:v>2.8840929626219975</c:v>
                </c:pt>
                <c:pt idx="3">
                  <c:v>2.9247695945580583</c:v>
                </c:pt>
                <c:pt idx="4">
                  <c:v>8.085463018221796</c:v>
                </c:pt>
                <c:pt idx="5">
                  <c:v>8.107402230468342</c:v>
                </c:pt>
                <c:pt idx="6">
                  <c:v>2.418330113685392</c:v>
                </c:pt>
              </c:numCache>
            </c:numRef>
          </c:xVal>
          <c:yVal>
            <c:numRef>
              <c:f>'OXY calc'!$D$39:$D$45</c:f>
              <c:numCache>
                <c:ptCount val="7"/>
                <c:pt idx="0">
                  <c:v>24</c:v>
                </c:pt>
                <c:pt idx="1">
                  <c:v>24</c:v>
                </c:pt>
                <c:pt idx="2">
                  <c:v>13</c:v>
                </c:pt>
                <c:pt idx="3">
                  <c:v>13</c:v>
                </c:pt>
                <c:pt idx="4">
                  <c:v>2</c:v>
                </c:pt>
                <c:pt idx="5">
                  <c:v>2</c:v>
                </c:pt>
                <c:pt idx="6">
                  <c:v>29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'OXY calc'!$B$46</c:f>
              <c:strCache>
                <c:ptCount val="1"/>
                <c:pt idx="0">
                  <c:v>A12-Dabob Mouth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3175">
                <a:noFill/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'OXY calc'!$I$46:$I$52</c:f>
              <c:numCache>
                <c:ptCount val="7"/>
                <c:pt idx="0">
                  <c:v>3.546234786150712</c:v>
                </c:pt>
                <c:pt idx="1">
                  <c:v>3.4598328583168367</c:v>
                </c:pt>
                <c:pt idx="2">
                  <c:v>4.475302054766493</c:v>
                </c:pt>
                <c:pt idx="3">
                  <c:v>4.502204709615836</c:v>
                </c:pt>
                <c:pt idx="4">
                  <c:v>6.609128342728275</c:v>
                </c:pt>
                <c:pt idx="5">
                  <c:v>6.574017314407424</c:v>
                </c:pt>
                <c:pt idx="6">
                  <c:v>3.542683652189088</c:v>
                </c:pt>
              </c:numCache>
            </c:numRef>
          </c:xVal>
          <c:yVal>
            <c:numRef>
              <c:f>'OXY calc'!$D$46:$D$52</c:f>
              <c:numCache>
                <c:ptCount val="7"/>
                <c:pt idx="0">
                  <c:v>127</c:v>
                </c:pt>
                <c:pt idx="1">
                  <c:v>127</c:v>
                </c:pt>
                <c:pt idx="2">
                  <c:v>15</c:v>
                </c:pt>
                <c:pt idx="3">
                  <c:v>15</c:v>
                </c:pt>
                <c:pt idx="4">
                  <c:v>2</c:v>
                </c:pt>
                <c:pt idx="5">
                  <c:v>2</c:v>
                </c:pt>
                <c:pt idx="6">
                  <c:v>130</c:v>
                </c:pt>
              </c:numCache>
            </c:numRef>
          </c:yVal>
          <c:smooth val="0"/>
        </c:ser>
        <c:axId val="31476031"/>
        <c:axId val="14848824"/>
      </c:scatterChart>
      <c:valAx>
        <c:axId val="3147603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Dissolved Oxygen, ml/L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48824"/>
        <c:crosses val="autoZero"/>
        <c:crossBetween val="midCat"/>
        <c:dispUnits/>
      </c:valAx>
      <c:valAx>
        <c:axId val="1484882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Depth, m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760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="75" zoomScaleNormal="75" workbookViewId="0" topLeftCell="A17">
      <selection activeCell="J24" sqref="J24:K24"/>
    </sheetView>
  </sheetViews>
  <sheetFormatPr defaultColWidth="9.140625" defaultRowHeight="12.75"/>
  <cols>
    <col min="1" max="1" width="8.7109375" style="0" customWidth="1"/>
    <col min="2" max="2" width="18.7109375" style="0" customWidth="1"/>
    <col min="3" max="3" width="9.7109375" style="0" bestFit="1" customWidth="1"/>
    <col min="4" max="4" width="7.7109375" style="0" customWidth="1"/>
    <col min="5" max="5" width="13.7109375" style="0" customWidth="1"/>
    <col min="6" max="7" width="10.7109375" style="2" customWidth="1"/>
    <col min="8" max="9" width="10.7109375" style="12" customWidth="1"/>
    <col min="10" max="10" width="9.7109375" style="0" customWidth="1"/>
    <col min="11" max="11" width="12.28125" style="0" bestFit="1" customWidth="1"/>
  </cols>
  <sheetData>
    <row r="1" spans="1:5" ht="61.5">
      <c r="A1" s="22" t="s">
        <v>0</v>
      </c>
      <c r="E1" s="21"/>
    </row>
    <row r="2" spans="1:11" ht="15.75">
      <c r="A2" s="15" t="s">
        <v>1</v>
      </c>
      <c r="B2" s="15"/>
      <c r="C2" s="15"/>
      <c r="D2" s="15"/>
      <c r="E2" s="16"/>
      <c r="F2" s="17"/>
      <c r="H2" s="35" t="s">
        <v>2</v>
      </c>
      <c r="I2" s="35"/>
      <c r="J2" s="18"/>
      <c r="K2" s="18"/>
    </row>
    <row r="3" spans="1:11" ht="15.75">
      <c r="A3" s="15" t="s">
        <v>3</v>
      </c>
      <c r="B3" s="15"/>
      <c r="C3" s="15"/>
      <c r="D3" s="15"/>
      <c r="E3" s="16"/>
      <c r="F3" s="17"/>
      <c r="H3" s="35" t="s">
        <v>4</v>
      </c>
      <c r="I3" s="35"/>
      <c r="J3" s="18"/>
      <c r="K3" s="18"/>
    </row>
    <row r="4" spans="1:9" ht="15.75">
      <c r="A4" s="15" t="s">
        <v>5</v>
      </c>
      <c r="B4" s="15"/>
      <c r="C4" s="15"/>
      <c r="D4" s="15"/>
      <c r="E4" s="18"/>
      <c r="F4" s="17"/>
      <c r="H4" s="36" t="s">
        <v>6</v>
      </c>
      <c r="I4" s="35" t="s">
        <v>7</v>
      </c>
    </row>
    <row r="5" spans="1:11" ht="15.75">
      <c r="A5" s="19"/>
      <c r="B5" s="19"/>
      <c r="C5" s="19"/>
      <c r="D5" s="19"/>
      <c r="E5" s="20"/>
      <c r="F5" s="32"/>
      <c r="H5" s="36" t="s">
        <v>8</v>
      </c>
      <c r="I5" s="35" t="s">
        <v>9</v>
      </c>
      <c r="J5" s="18"/>
      <c r="K5" s="19"/>
    </row>
    <row r="6" spans="1:9" ht="15" thickBot="1">
      <c r="A6" s="23"/>
      <c r="E6" s="1"/>
      <c r="I6" s="37"/>
    </row>
    <row r="7" spans="1:11" ht="13.5" thickTop="1">
      <c r="A7" s="3" t="s">
        <v>10</v>
      </c>
      <c r="B7" s="4"/>
      <c r="C7" s="4"/>
      <c r="D7" s="4"/>
      <c r="E7" s="5"/>
      <c r="F7" s="33"/>
      <c r="G7" s="33"/>
      <c r="H7" s="38"/>
      <c r="I7" s="38"/>
      <c r="J7" s="5" t="s">
        <v>11</v>
      </c>
      <c r="K7" s="24">
        <v>38836</v>
      </c>
    </row>
    <row r="8" spans="1:11" ht="12.75">
      <c r="A8" s="6" t="s">
        <v>12</v>
      </c>
      <c r="B8" s="7" t="s">
        <v>31</v>
      </c>
      <c r="C8" s="7"/>
      <c r="D8" s="28"/>
      <c r="E8" s="29" t="s">
        <v>13</v>
      </c>
      <c r="F8" s="51"/>
      <c r="G8" s="34"/>
      <c r="H8" s="39"/>
      <c r="I8" s="39"/>
      <c r="J8" s="7" t="s">
        <v>14</v>
      </c>
      <c r="K8" s="25" t="s">
        <v>32</v>
      </c>
    </row>
    <row r="9" spans="1:11" ht="13.5" thickBot="1">
      <c r="A9" s="8" t="s">
        <v>15</v>
      </c>
      <c r="B9" s="30">
        <v>0.045</v>
      </c>
      <c r="C9" s="30"/>
      <c r="D9" s="13"/>
      <c r="E9" s="14" t="s">
        <v>16</v>
      </c>
      <c r="F9" s="31">
        <v>0.467</v>
      </c>
      <c r="G9" s="31"/>
      <c r="H9" s="40"/>
      <c r="I9" s="40"/>
      <c r="J9" s="9" t="s">
        <v>17</v>
      </c>
      <c r="K9" s="26"/>
    </row>
    <row r="10" spans="10:11" ht="13.5" thickTop="1">
      <c r="J10" s="11"/>
      <c r="K10" s="11"/>
    </row>
    <row r="12" spans="1:11" ht="12.75">
      <c r="A12" s="42" t="s">
        <v>18</v>
      </c>
      <c r="B12" s="42" t="s">
        <v>19</v>
      </c>
      <c r="C12" s="42" t="s">
        <v>30</v>
      </c>
      <c r="D12" s="42" t="s">
        <v>20</v>
      </c>
      <c r="E12" s="42" t="s">
        <v>21</v>
      </c>
      <c r="F12" s="43" t="s">
        <v>22</v>
      </c>
      <c r="G12" s="44"/>
      <c r="H12" s="41" t="s">
        <v>23</v>
      </c>
      <c r="I12" s="41"/>
      <c r="J12" s="45" t="s">
        <v>24</v>
      </c>
      <c r="K12" s="46"/>
    </row>
    <row r="13" spans="1:11" ht="13.5" thickBot="1">
      <c r="A13" s="47"/>
      <c r="B13" s="47"/>
      <c r="C13" s="47"/>
      <c r="D13" s="47" t="s">
        <v>25</v>
      </c>
      <c r="E13" s="47" t="s">
        <v>26</v>
      </c>
      <c r="F13" s="48" t="s">
        <v>26</v>
      </c>
      <c r="G13" s="48" t="s">
        <v>27</v>
      </c>
      <c r="H13" s="49" t="s">
        <v>28</v>
      </c>
      <c r="I13" s="49" t="s">
        <v>29</v>
      </c>
      <c r="J13" s="47"/>
      <c r="K13" s="50"/>
    </row>
    <row r="14" spans="1:11" ht="13.5" thickTop="1">
      <c r="A14">
        <v>49</v>
      </c>
      <c r="B14" t="s">
        <v>33</v>
      </c>
      <c r="C14">
        <v>5</v>
      </c>
      <c r="D14" s="11">
        <v>100</v>
      </c>
      <c r="E14" s="12">
        <v>146.329</v>
      </c>
      <c r="F14" s="2">
        <v>0.577</v>
      </c>
      <c r="G14" s="2">
        <f>(50/(($E14-2)*($F$9-$B$9)))*($F14-$B$9)-0.0016</f>
        <v>0.435132571800887</v>
      </c>
      <c r="H14" s="12">
        <f>16*$G14</f>
        <v>6.962121148814192</v>
      </c>
      <c r="I14" s="12">
        <f>11.2*$G14</f>
        <v>4.873484804169934</v>
      </c>
      <c r="J14" s="53" t="s">
        <v>34</v>
      </c>
      <c r="K14" s="10"/>
    </row>
    <row r="15" spans="1:11" ht="12.75">
      <c r="A15">
        <v>48</v>
      </c>
      <c r="B15" t="s">
        <v>33</v>
      </c>
      <c r="C15">
        <v>5</v>
      </c>
      <c r="D15" s="11">
        <v>100</v>
      </c>
      <c r="E15" s="12">
        <v>142.699</v>
      </c>
      <c r="F15" s="2">
        <v>0.567</v>
      </c>
      <c r="G15" s="2">
        <f>(50/(($E15-2)*($F$9-$B$9)))*($F15-$B$9)-0.0016</f>
        <v>0.4379791102440491</v>
      </c>
      <c r="H15" s="12">
        <f>16*$G15</f>
        <v>7.007665763904786</v>
      </c>
      <c r="I15" s="12">
        <f>11.2*$G15</f>
        <v>4.905366034733349</v>
      </c>
      <c r="J15" s="10"/>
      <c r="K15" s="10"/>
    </row>
    <row r="16" spans="1:11" ht="12.75">
      <c r="A16">
        <v>47</v>
      </c>
      <c r="B16" t="s">
        <v>33</v>
      </c>
      <c r="C16">
        <v>7</v>
      </c>
      <c r="D16" s="11">
        <v>50</v>
      </c>
      <c r="E16" s="12">
        <v>143.153</v>
      </c>
      <c r="F16" s="2">
        <v>0.638</v>
      </c>
      <c r="G16" s="2">
        <f>(50/(($E16-2)*($F$9-$B$9)))*($F16-$B$9)-0.0016</f>
        <v>0.49616245284980837</v>
      </c>
      <c r="H16" s="12">
        <f>16*$G16</f>
        <v>7.938599245596934</v>
      </c>
      <c r="I16" s="12">
        <f>11.2*$G16</f>
        <v>5.557019471917854</v>
      </c>
      <c r="J16" s="10"/>
      <c r="K16" s="10"/>
    </row>
    <row r="17" spans="1:11" ht="12.75">
      <c r="A17">
        <v>46</v>
      </c>
      <c r="B17" t="s">
        <v>33</v>
      </c>
      <c r="C17">
        <v>7</v>
      </c>
      <c r="D17" s="11">
        <v>50</v>
      </c>
      <c r="E17" s="12">
        <v>143.587</v>
      </c>
      <c r="F17" s="2">
        <v>0.645</v>
      </c>
      <c r="G17" s="2">
        <f>(50/(($E17-2)*($F$9-$B$9)))*($F17-$B$9)-0.0016</f>
        <v>0.5004944535399783</v>
      </c>
      <c r="H17" s="12">
        <f>16*$G17</f>
        <v>8.007911256639654</v>
      </c>
      <c r="I17" s="12">
        <f>11.2*$G17</f>
        <v>5.605537879647757</v>
      </c>
      <c r="J17" s="10"/>
      <c r="K17" s="10"/>
    </row>
    <row r="18" spans="1:11" ht="12.75">
      <c r="A18">
        <v>45</v>
      </c>
      <c r="B18" t="s">
        <v>33</v>
      </c>
      <c r="C18">
        <v>9</v>
      </c>
      <c r="D18" s="11">
        <v>2</v>
      </c>
      <c r="E18" s="12">
        <v>143.234</v>
      </c>
      <c r="F18" s="2">
        <v>0.681</v>
      </c>
      <c r="G18" s="2">
        <f>(50/(($E18-2)*($F$9-$B$9)))*($F18-$B$9)-0.0016</f>
        <v>0.53195035074392</v>
      </c>
      <c r="H18" s="12">
        <f>16*$G18</f>
        <v>8.51120561190272</v>
      </c>
      <c r="I18" s="12">
        <f>11.2*$G18</f>
        <v>5.957843928331904</v>
      </c>
      <c r="J18" s="10"/>
      <c r="K18" s="10"/>
    </row>
    <row r="19" spans="1:11" ht="12.75">
      <c r="A19" s="54">
        <v>44</v>
      </c>
      <c r="B19" s="54" t="s">
        <v>33</v>
      </c>
      <c r="C19" s="54">
        <v>9</v>
      </c>
      <c r="D19" s="58">
        <v>2</v>
      </c>
      <c r="E19" s="55">
        <v>143.226</v>
      </c>
      <c r="F19" s="56">
        <v>0.676</v>
      </c>
      <c r="G19" s="56">
        <f>(50/(($E19-2)*($F$9-$B$9)))*($F19-$B$9)-0.0016</f>
        <v>0.5277857588217144</v>
      </c>
      <c r="H19" s="55">
        <f>16*$G19</f>
        <v>8.44457214114743</v>
      </c>
      <c r="I19" s="55">
        <f>11.2*$G19</f>
        <v>5.911200498803201</v>
      </c>
      <c r="J19" s="57"/>
      <c r="K19" s="57"/>
    </row>
    <row r="20" spans="1:11" ht="12.75">
      <c r="A20">
        <v>43</v>
      </c>
      <c r="B20" t="s">
        <v>35</v>
      </c>
      <c r="C20">
        <v>5</v>
      </c>
      <c r="D20" s="11">
        <v>110</v>
      </c>
      <c r="E20" s="12">
        <v>147.485</v>
      </c>
      <c r="F20" s="2">
        <v>0.676</v>
      </c>
      <c r="G20" s="2">
        <f>(50/(($E20-2)*($F$9-$B$9)))*($F20-$B$9)-0.0016</f>
        <v>0.512288257726607</v>
      </c>
      <c r="H20" s="12">
        <f>16*$G20</f>
        <v>8.196612123625712</v>
      </c>
      <c r="I20" s="12">
        <f>11.2*$G20</f>
        <v>5.737628486537998</v>
      </c>
      <c r="J20" s="53" t="s">
        <v>36</v>
      </c>
      <c r="K20" s="10"/>
    </row>
    <row r="21" spans="1:11" ht="12.75">
      <c r="A21">
        <v>42</v>
      </c>
      <c r="B21" t="s">
        <v>35</v>
      </c>
      <c r="C21">
        <v>5</v>
      </c>
      <c r="D21" s="11">
        <v>110</v>
      </c>
      <c r="E21" s="12">
        <v>146.07</v>
      </c>
      <c r="F21" s="2">
        <v>0.668</v>
      </c>
      <c r="G21" s="2">
        <f>(50/(($E21-2)*($F$9-$B$9)))*($F21-$B$9)-0.0016</f>
        <v>0.5107562565195893</v>
      </c>
      <c r="H21" s="12">
        <f>16*$G21</f>
        <v>8.17210010431343</v>
      </c>
      <c r="I21" s="12">
        <f>11.2*$G21</f>
        <v>5.7204700730194</v>
      </c>
      <c r="J21" s="10"/>
      <c r="K21" s="10"/>
    </row>
    <row r="22" spans="1:11" ht="12.75">
      <c r="A22">
        <v>40</v>
      </c>
      <c r="B22" t="s">
        <v>35</v>
      </c>
      <c r="C22">
        <v>7</v>
      </c>
      <c r="D22" s="11">
        <v>3</v>
      </c>
      <c r="E22" s="12">
        <v>140.811</v>
      </c>
      <c r="F22" s="2">
        <v>0.647</v>
      </c>
      <c r="G22" s="2">
        <f>(50/(($E22-2)*($F$9-$B$9)))*($F22-$B$9)-0.0016</f>
        <v>0.5122426653363887</v>
      </c>
      <c r="H22" s="12">
        <f>16*$G22</f>
        <v>8.19588264538222</v>
      </c>
      <c r="I22" s="12">
        <f>11.2*$G22</f>
        <v>5.737117851767554</v>
      </c>
      <c r="J22" s="10"/>
      <c r="K22" s="10"/>
    </row>
    <row r="23" spans="1:11" ht="12.75">
      <c r="A23">
        <v>39</v>
      </c>
      <c r="B23" t="s">
        <v>35</v>
      </c>
      <c r="C23">
        <v>7</v>
      </c>
      <c r="D23">
        <v>3</v>
      </c>
      <c r="E23" s="12">
        <v>143.954</v>
      </c>
      <c r="F23" s="2">
        <v>0.662</v>
      </c>
      <c r="G23" s="2">
        <f>(50/(($E23-2)*($F$9-$B$9)))*($F23-$B$9)-0.0016</f>
        <v>0.5133855967626384</v>
      </c>
      <c r="H23" s="12">
        <f>16*$G23</f>
        <v>8.214169548202214</v>
      </c>
      <c r="I23" s="12">
        <f>11.2*$G23</f>
        <v>5.74991868374155</v>
      </c>
      <c r="J23" s="10"/>
      <c r="K23" s="10"/>
    </row>
    <row r="24" spans="1:11" ht="12.75">
      <c r="A24">
        <v>38</v>
      </c>
      <c r="B24" t="s">
        <v>37</v>
      </c>
      <c r="C24">
        <v>5</v>
      </c>
      <c r="D24">
        <v>118</v>
      </c>
      <c r="E24" s="12">
        <v>144.934</v>
      </c>
      <c r="F24" s="2">
        <v>0.657</v>
      </c>
      <c r="G24" s="2">
        <f>(50/(($E24-2)*($F$9-$B$9)))*($F24-$B$9)-0.0016</f>
        <v>0.5057100056056096</v>
      </c>
      <c r="H24" s="12">
        <f>16*$G24</f>
        <v>8.091360089689754</v>
      </c>
      <c r="I24" s="12">
        <f>11.2*$G24</f>
        <v>5.663952062782828</v>
      </c>
      <c r="J24" s="52" t="s">
        <v>39</v>
      </c>
      <c r="K24" s="10"/>
    </row>
    <row r="25" spans="1:11" ht="12.75">
      <c r="A25" s="54">
        <v>37</v>
      </c>
      <c r="B25" s="54" t="s">
        <v>37</v>
      </c>
      <c r="C25" s="54">
        <v>5</v>
      </c>
      <c r="D25" s="54">
        <v>118</v>
      </c>
      <c r="E25" s="55">
        <v>144.229</v>
      </c>
      <c r="F25" s="56">
        <v>0.651</v>
      </c>
      <c r="G25" s="56">
        <f>(50/(($E25-2)*($F$9-$B$9)))*($F25-$B$9)-0.0016</f>
        <v>0.5032263565608881</v>
      </c>
      <c r="H25" s="55">
        <f>16*$G25</f>
        <v>8.05162170497421</v>
      </c>
      <c r="I25" s="55">
        <f>11.2*$G25</f>
        <v>5.636135193481946</v>
      </c>
      <c r="J25" s="57"/>
      <c r="K25" s="57"/>
    </row>
    <row r="26" spans="1:9" ht="12.75">
      <c r="A26">
        <v>33</v>
      </c>
      <c r="B26" t="s">
        <v>38</v>
      </c>
      <c r="C26">
        <v>7</v>
      </c>
      <c r="D26">
        <v>1</v>
      </c>
      <c r="E26" s="12">
        <v>145.293</v>
      </c>
      <c r="F26" s="2">
        <v>0.667</v>
      </c>
      <c r="G26" s="2">
        <f>(50/(($E26-2)*($F$9-$B$9)))*($F26-$B$9)-0.0016</f>
        <v>0.5127076246882608</v>
      </c>
      <c r="H26" s="12">
        <f>16*$G26</f>
        <v>8.203321995012173</v>
      </c>
      <c r="I26" s="12">
        <f>11.2*$G26</f>
        <v>5.74232539650852</v>
      </c>
    </row>
    <row r="27" spans="1:11" ht="12.75">
      <c r="A27">
        <v>32</v>
      </c>
      <c r="B27" t="s">
        <v>38</v>
      </c>
      <c r="C27">
        <v>7</v>
      </c>
      <c r="D27">
        <v>1</v>
      </c>
      <c r="E27" s="12">
        <v>145.733</v>
      </c>
      <c r="F27" s="2">
        <v>0.679</v>
      </c>
      <c r="G27" s="2">
        <f>(50/(($E27-2)*($F$9-$B$9)))*($F27-$B$9)-0.0016</f>
        <v>0.5210251689752684</v>
      </c>
      <c r="H27" s="12">
        <f>16*$G27</f>
        <v>8.336402703604294</v>
      </c>
      <c r="I27" s="12">
        <f>11.2*$G27</f>
        <v>5.835481892523005</v>
      </c>
      <c r="J27" s="10"/>
      <c r="K27" s="10"/>
    </row>
    <row r="28" spans="5:11" ht="12.75">
      <c r="E28" s="12"/>
      <c r="J28" s="10"/>
      <c r="K28" s="10"/>
    </row>
    <row r="29" spans="5:11" ht="12.75">
      <c r="E29" s="12"/>
      <c r="J29" s="10"/>
      <c r="K29" s="10"/>
    </row>
    <row r="30" spans="5:11" ht="12.75">
      <c r="E30" s="12"/>
      <c r="J30" s="10"/>
      <c r="K30" s="10"/>
    </row>
    <row r="31" spans="1:11" ht="12.75">
      <c r="A31" s="54"/>
      <c r="B31" s="54"/>
      <c r="C31" s="54"/>
      <c r="D31" s="54"/>
      <c r="E31" s="55"/>
      <c r="F31" s="56"/>
      <c r="G31" s="56"/>
      <c r="H31" s="55"/>
      <c r="I31" s="55"/>
      <c r="J31" s="57"/>
      <c r="K31" s="57"/>
    </row>
    <row r="32" spans="5:11" ht="12.75">
      <c r="E32" s="12"/>
      <c r="J32" s="53"/>
      <c r="K32" s="10"/>
    </row>
    <row r="33" spans="5:11" ht="12.75">
      <c r="E33" s="12"/>
      <c r="J33" s="10"/>
      <c r="K33" s="10"/>
    </row>
    <row r="34" spans="5:11" ht="12.75">
      <c r="E34" s="12"/>
      <c r="J34" s="10"/>
      <c r="K34" s="10"/>
    </row>
    <row r="35" spans="5:11" ht="12.75">
      <c r="E35" s="12"/>
      <c r="J35" s="10"/>
      <c r="K35" s="10"/>
    </row>
    <row r="36" spans="5:11" ht="12.75">
      <c r="E36" s="12"/>
      <c r="J36" s="10"/>
      <c r="K36" s="10"/>
    </row>
    <row r="37" spans="5:11" ht="12.75">
      <c r="E37" s="12"/>
      <c r="J37" s="10"/>
      <c r="K37" s="10"/>
    </row>
    <row r="38" spans="1:11" ht="12.75">
      <c r="A38" s="54"/>
      <c r="B38" s="54"/>
      <c r="C38" s="54"/>
      <c r="D38" s="54"/>
      <c r="E38" s="55"/>
      <c r="F38" s="56"/>
      <c r="G38" s="56"/>
      <c r="H38" s="55"/>
      <c r="I38" s="55"/>
      <c r="J38" s="57"/>
      <c r="K38" s="57"/>
    </row>
    <row r="39" spans="5:11" ht="12.75">
      <c r="E39" s="12"/>
      <c r="J39" s="53"/>
      <c r="K39" s="10"/>
    </row>
    <row r="40" spans="5:11" ht="12.75">
      <c r="E40" s="12"/>
      <c r="J40" s="10"/>
      <c r="K40" s="10"/>
    </row>
    <row r="41" spans="5:11" ht="12.75">
      <c r="E41" s="12"/>
      <c r="J41" s="10"/>
      <c r="K41" s="10"/>
    </row>
    <row r="42" spans="5:11" ht="12.75">
      <c r="E42" s="12"/>
      <c r="J42" s="10"/>
      <c r="K42" s="10"/>
    </row>
    <row r="43" spans="5:11" ht="12.75">
      <c r="E43" s="12"/>
      <c r="J43" s="10"/>
      <c r="K43" s="10"/>
    </row>
    <row r="44" spans="5:11" ht="12.75">
      <c r="E44" s="12"/>
      <c r="J44" s="10"/>
      <c r="K44" s="10"/>
    </row>
    <row r="45" spans="1:11" ht="12.75">
      <c r="A45" s="54"/>
      <c r="B45" s="54"/>
      <c r="C45" s="54"/>
      <c r="D45" s="54"/>
      <c r="E45" s="55"/>
      <c r="F45" s="56"/>
      <c r="G45" s="56"/>
      <c r="H45" s="55"/>
      <c r="I45" s="55"/>
      <c r="J45" s="57"/>
      <c r="K45" s="57"/>
    </row>
    <row r="46" spans="5:11" ht="12.75">
      <c r="E46" s="12"/>
      <c r="J46" s="53"/>
      <c r="K46" s="10"/>
    </row>
    <row r="47" spans="5:11" ht="12.75">
      <c r="E47" s="12"/>
      <c r="J47" s="10"/>
      <c r="K47" s="10"/>
    </row>
    <row r="48" spans="5:11" ht="12.75">
      <c r="E48" s="12"/>
      <c r="J48" s="10"/>
      <c r="K48" s="10"/>
    </row>
    <row r="49" spans="5:11" ht="12.75">
      <c r="E49" s="12"/>
      <c r="J49" s="10"/>
      <c r="K49" s="10"/>
    </row>
    <row r="50" spans="5:11" ht="12.75">
      <c r="E50" s="12"/>
      <c r="J50" s="10"/>
      <c r="K50" s="10"/>
    </row>
    <row r="51" spans="5:11" ht="12.75">
      <c r="E51" s="12"/>
      <c r="J51" s="10"/>
      <c r="K51" s="10"/>
    </row>
    <row r="52" spans="1:11" ht="12.75">
      <c r="A52" s="54"/>
      <c r="B52" s="54"/>
      <c r="C52" s="54"/>
      <c r="D52" s="54"/>
      <c r="E52" s="55"/>
      <c r="F52" s="56"/>
      <c r="G52" s="56"/>
      <c r="H52" s="55"/>
      <c r="I52" s="55"/>
      <c r="J52" s="57"/>
      <c r="K52" s="57"/>
    </row>
    <row r="53" spans="10:11" ht="12.75">
      <c r="J53" s="10"/>
      <c r="K53" s="10"/>
    </row>
    <row r="54" spans="2:11" ht="12.75">
      <c r="B54" s="52"/>
      <c r="J54" s="10"/>
      <c r="K54" s="10"/>
    </row>
    <row r="55" spans="5:11" ht="12.75">
      <c r="E55" s="12"/>
      <c r="J55" s="53"/>
      <c r="K55" s="10"/>
    </row>
    <row r="56" spans="1:11" ht="12.75">
      <c r="A56" s="54"/>
      <c r="B56" s="54"/>
      <c r="C56" s="54"/>
      <c r="D56" s="54"/>
      <c r="E56" s="55"/>
      <c r="F56" s="56"/>
      <c r="G56" s="56"/>
      <c r="H56" s="55"/>
      <c r="I56" s="55"/>
      <c r="J56" s="57"/>
      <c r="K56" s="57"/>
    </row>
    <row r="57" spans="5:11" ht="12.75">
      <c r="E57" s="12"/>
      <c r="J57" s="53"/>
      <c r="K57" s="10"/>
    </row>
    <row r="58" spans="1:11" ht="12.75">
      <c r="A58" s="54"/>
      <c r="B58" s="54"/>
      <c r="C58" s="54"/>
      <c r="D58" s="59"/>
      <c r="E58" s="55"/>
      <c r="F58" s="56"/>
      <c r="G58" s="56"/>
      <c r="H58" s="55"/>
      <c r="I58" s="55"/>
      <c r="J58" s="57"/>
      <c r="K58" s="57"/>
    </row>
    <row r="59" spans="4:11" ht="12.75">
      <c r="D59" s="27"/>
      <c r="J59" s="10"/>
      <c r="K59" s="10"/>
    </row>
    <row r="60" spans="4:11" ht="12.75">
      <c r="D60" s="27"/>
      <c r="J60" s="10"/>
      <c r="K60" s="10"/>
    </row>
    <row r="61" spans="4:11" ht="12.75">
      <c r="D61" s="27"/>
      <c r="J61" s="10"/>
      <c r="K61" s="10"/>
    </row>
    <row r="62" spans="4:11" ht="12.75">
      <c r="D62" s="27"/>
      <c r="J62" s="10"/>
      <c r="K62" s="10"/>
    </row>
  </sheetData>
  <printOptions/>
  <pageMargins left="0.5" right="0.5" top="0.75" bottom="0.75" header="0.5" footer="0.5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KROGSLUND</dc:creator>
  <cp:keywords/>
  <dc:description/>
  <cp:lastModifiedBy>nerds</cp:lastModifiedBy>
  <cp:lastPrinted>2005-02-24T22:43:17Z</cp:lastPrinted>
  <dcterms:created xsi:type="dcterms:W3CDTF">2001-09-26T19:35:52Z</dcterms:created>
  <dcterms:modified xsi:type="dcterms:W3CDTF">2006-04-30T02:49:31Z</dcterms:modified>
  <cp:category/>
  <cp:version/>
  <cp:contentType/>
  <cp:contentStatus/>
</cp:coreProperties>
</file>