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30" yWindow="-30" windowWidth="9690" windowHeight="5550"/>
  </bookViews>
  <sheets>
    <sheet name="Sheet1" sheetId="1" r:id="rId1"/>
  </sheets>
  <definedNames>
    <definedName name="_xlnm.Print_Area" localSheetId="0">Sheet1!$A:$K</definedName>
    <definedName name="_xlnm.Print_Titles" localSheetId="0">Sheet1!$3:$16</definedName>
  </definedNames>
  <calcPr calcId="145621"/>
</workbook>
</file>

<file path=xl/calcChain.xml><?xml version="1.0" encoding="utf-8"?>
<calcChain xmlns="http://schemas.openxmlformats.org/spreadsheetml/2006/main">
  <c r="I38" i="1" l="1"/>
  <c r="J38" i="1"/>
  <c r="K38" i="1"/>
  <c r="I24" i="1"/>
  <c r="J24" i="1"/>
  <c r="K24" i="1"/>
  <c r="I23" i="1"/>
  <c r="J23" i="1"/>
  <c r="K23" i="1"/>
  <c r="I26" i="1"/>
  <c r="J26" i="1"/>
  <c r="K26" i="1"/>
  <c r="K35" i="1"/>
  <c r="K36" i="1"/>
  <c r="K25" i="1"/>
  <c r="K21" i="1"/>
  <c r="K22" i="1"/>
  <c r="K19" i="1"/>
  <c r="K20" i="1"/>
  <c r="K37" i="1"/>
  <c r="K27" i="1"/>
  <c r="K28" i="1"/>
  <c r="K17" i="1"/>
  <c r="K18" i="1"/>
  <c r="I18" i="1"/>
  <c r="J18" i="1"/>
  <c r="I17" i="1"/>
  <c r="J17" i="1"/>
  <c r="I37" i="1"/>
  <c r="J37" i="1"/>
  <c r="I20" i="1"/>
  <c r="J20" i="1"/>
  <c r="I21" i="1"/>
  <c r="J21" i="1"/>
  <c r="I25" i="1"/>
  <c r="J25" i="1"/>
  <c r="I36" i="1"/>
  <c r="J36" i="1"/>
  <c r="I35" i="1"/>
  <c r="J35" i="1"/>
  <c r="I28" i="1"/>
  <c r="J28" i="1"/>
  <c r="I27" i="1"/>
  <c r="J27" i="1"/>
  <c r="I22" i="1"/>
  <c r="J22" i="1"/>
  <c r="J19" i="1"/>
  <c r="I19" i="1"/>
</calcChain>
</file>

<file path=xl/sharedStrings.xml><?xml version="1.0" encoding="utf-8"?>
<sst xmlns="http://schemas.openxmlformats.org/spreadsheetml/2006/main" count="84" uniqueCount="82">
  <si>
    <t>UW</t>
  </si>
  <si>
    <t>University of Washington Oceanography Technical Services</t>
  </si>
  <si>
    <t>School of Oceanography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</si>
  <si>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</si>
  <si>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</si>
  <si>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</si>
  <si>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</si>
  <si>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</si>
  <si>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</si>
  <si>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</si>
  <si>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Date:</t>
  </si>
  <si>
    <t>Analyst:</t>
  </si>
  <si>
    <t>Dilution</t>
  </si>
  <si>
    <t>Fo</t>
  </si>
  <si>
    <t>Fa</t>
  </si>
  <si>
    <t>Chlorophyll</t>
  </si>
  <si>
    <t>Phaeopigment</t>
  </si>
  <si>
    <t>Fo/Fa</t>
  </si>
  <si>
    <t>Factor</t>
  </si>
  <si>
    <t>Ratio</t>
  </si>
  <si>
    <t xml:space="preserve"> </t>
  </si>
  <si>
    <t>Chlorophyll Sample Analyses, Turner Model TD700 Fluorometer</t>
  </si>
  <si>
    <t>Vol</t>
  </si>
  <si>
    <t>Fo/Fa Max</t>
  </si>
  <si>
    <t>K</t>
  </si>
  <si>
    <t>Box 355351</t>
  </si>
  <si>
    <t xml:space="preserve">Marine Chemistry Laboratory </t>
  </si>
  <si>
    <t>Filename:</t>
  </si>
  <si>
    <t>(L)</t>
  </si>
  <si>
    <t>Extraction</t>
  </si>
  <si>
    <t>Volume</t>
  </si>
  <si>
    <t>Filtered</t>
  </si>
  <si>
    <t>(ug/L)</t>
  </si>
  <si>
    <t>Academic fluorometer</t>
  </si>
  <si>
    <t>Multi-Optional Raw Fluorescence Mode</t>
  </si>
  <si>
    <t>Tube #</t>
  </si>
  <si>
    <t>Greengrove</t>
  </si>
  <si>
    <t>Station</t>
  </si>
  <si>
    <t>Depth (m)</t>
  </si>
  <si>
    <t>20120413chlorocot-TeamB</t>
  </si>
  <si>
    <t>C471</t>
  </si>
  <si>
    <t>C526</t>
  </si>
  <si>
    <t>C517</t>
  </si>
  <si>
    <t>C42</t>
  </si>
  <si>
    <t>C207</t>
  </si>
  <si>
    <t>Kendra B. and Michael</t>
  </si>
  <si>
    <t>COMBAY 04.20.2012</t>
  </si>
  <si>
    <t>C506</t>
  </si>
  <si>
    <t>C3001</t>
  </si>
  <si>
    <t>C532</t>
  </si>
  <si>
    <t>C200</t>
  </si>
  <si>
    <t>C910</t>
  </si>
  <si>
    <t>C10</t>
  </si>
  <si>
    <t>C210</t>
  </si>
  <si>
    <t>C70</t>
  </si>
  <si>
    <t>C490</t>
  </si>
  <si>
    <t>C23</t>
  </si>
  <si>
    <t>C203</t>
  </si>
  <si>
    <t>C206</t>
  </si>
  <si>
    <t>C263</t>
  </si>
  <si>
    <t>C511</t>
  </si>
  <si>
    <t>C533</t>
  </si>
  <si>
    <t>C1006</t>
  </si>
  <si>
    <t>C300</t>
  </si>
  <si>
    <t>C202</t>
  </si>
  <si>
    <t>UWT29</t>
  </si>
  <si>
    <t>C509</t>
  </si>
  <si>
    <t>C03</t>
  </si>
  <si>
    <t>C08</t>
  </si>
  <si>
    <t>C503</t>
  </si>
  <si>
    <t>C64</t>
  </si>
  <si>
    <t>C524</t>
  </si>
  <si>
    <t>C201</t>
  </si>
  <si>
    <t>C15</t>
  </si>
  <si>
    <t>C83</t>
  </si>
  <si>
    <t>C521</t>
  </si>
  <si>
    <t>C75</t>
  </si>
  <si>
    <t>C507</t>
  </si>
  <si>
    <t>C865</t>
  </si>
  <si>
    <t>C515</t>
  </si>
  <si>
    <t>C531</t>
  </si>
  <si>
    <t>C529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</si>
</sst>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1">
    <font>
      <sz val="10"/>
      <name val="Geneva"/>
    </font>
    <font>
      <b/>
      <sz val="10"/>
      <name val="Geneva"/>
    </font>
    <font>
      <i/>
      <sz val="10"/>
      <name val="Geneva"/>
    </font>
    <font>
      <sz val="9"/>
      <name val="Geneva"/>
    </font>
    <font>
      <sz val="12"/>
      <name val="Geneva"/>
    </font>
    <font>
      <sz val="9"/>
      <color indexed="39"/>
      <name val="Geneva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</font>
    <font>
      <sz val="10"/>
      <name val="Geneva"/>
    </font>
    <font>
      <sz val="9"/>
      <color indexed="56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/>
      <top/>
      <bottom style="double">
        <color indexed="56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166" fontId="4" fillId="0" borderId="0" xfId="0" applyNumberFormat="1" applyFont="1"/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6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15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2" fontId="0" fillId="2" borderId="5" xfId="0" applyNumberFormat="1" applyFill="1" applyBorder="1"/>
    <xf numFmtId="2" fontId="0" fillId="2" borderId="5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ill="1" applyBorder="1" applyAlignment="1"/>
    <xf numFmtId="2" fontId="0" fillId="2" borderId="5" xfId="0" applyNumberFormat="1" applyFill="1" applyBorder="1" applyAlignment="1"/>
    <xf numFmtId="164" fontId="3" fillId="0" borderId="0" xfId="0" applyNumberFormat="1" applyFont="1" applyAlignment="1"/>
    <xf numFmtId="1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165" fontId="8" fillId="0" borderId="0" xfId="0" applyNumberFormat="1" applyFont="1" applyAlignment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2" xfId="0" applyNumberFormat="1" applyFill="1" applyBorder="1"/>
    <xf numFmtId="0" fontId="0" fillId="2" borderId="2" xfId="0" applyFill="1" applyBorder="1" applyAlignment="1"/>
    <xf numFmtId="166" fontId="0" fillId="2" borderId="0" xfId="0" applyNumberFormat="1" applyFill="1" applyBorder="1"/>
    <xf numFmtId="0" fontId="0" fillId="2" borderId="0" xfId="0" applyFill="1" applyBorder="1" applyAlignment="1"/>
    <xf numFmtId="0" fontId="0" fillId="2" borderId="7" xfId="0" applyFill="1" applyBorder="1"/>
    <xf numFmtId="0" fontId="0" fillId="2" borderId="5" xfId="0" applyFill="1" applyBorder="1" applyAlignment="1">
      <alignment horizontal="left"/>
    </xf>
    <xf numFmtId="165" fontId="5" fillId="0" borderId="8" xfId="0" applyNumberFormat="1" applyFont="1" applyBorder="1" applyAlignment="1">
      <alignment horizontal="center"/>
    </xf>
    <xf numFmtId="0" fontId="0" fillId="3" borderId="5" xfId="0" applyFill="1" applyBorder="1" applyAlignment="1">
      <alignment horizontal="right"/>
    </xf>
    <xf numFmtId="166" fontId="3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9" xfId="0" applyFon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2" borderId="0" xfId="0" applyNumberFormat="1" applyFill="1" applyBorder="1"/>
    <xf numFmtId="0" fontId="0" fillId="2" borderId="10" xfId="0" applyFill="1" applyBorder="1"/>
    <xf numFmtId="164" fontId="8" fillId="0" borderId="0" xfId="0" applyNumberFormat="1" applyFont="1"/>
    <xf numFmtId="164" fontId="4" fillId="0" borderId="0" xfId="0" applyNumberFormat="1" applyFont="1"/>
    <xf numFmtId="164" fontId="0" fillId="2" borderId="2" xfId="0" applyNumberFormat="1" applyFill="1" applyBorder="1" applyAlignment="1">
      <alignment horizontal="left"/>
    </xf>
    <xf numFmtId="164" fontId="0" fillId="2" borderId="0" xfId="0" applyNumberFormat="1" applyFill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10" fillId="0" borderId="0" xfId="0" applyNumberFormat="1" applyFont="1"/>
    <xf numFmtId="164" fontId="3" fillId="0" borderId="9" xfId="0" applyNumberFormat="1" applyFont="1" applyBorder="1"/>
    <xf numFmtId="167" fontId="0" fillId="3" borderId="0" xfId="0" applyNumberFormat="1" applyFill="1" applyAlignment="1">
      <alignment horizontal="right"/>
    </xf>
    <xf numFmtId="167" fontId="0" fillId="3" borderId="5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13" workbookViewId="0">
      <selection activeCell="A17" sqref="A17:K56"/>
    </sheetView>
  </sheetViews>
  <sheetFormatPr defaultColWidth="11.5703125" defaultRowHeight="12.75"/>
  <cols>
    <col min="1" max="1" width="10.7109375" customWidth="1"/>
    <col min="2" max="2" width="8.85546875" style="7" bestFit="1" customWidth="1"/>
    <col min="3" max="3" width="8.42578125" customWidth="1"/>
    <col min="4" max="4" width="6.7109375" style="7" customWidth="1"/>
    <col min="5" max="5" width="6.7109375" customWidth="1"/>
    <col min="6" max="6" width="5.7109375" customWidth="1"/>
    <col min="7" max="7" width="10.5703125" style="27" customWidth="1"/>
    <col min="8" max="8" width="12.5703125" style="27" customWidth="1"/>
    <col min="9" max="9" width="14.42578125" bestFit="1" customWidth="1"/>
    <col min="10" max="10" width="19.140625" bestFit="1" customWidth="1"/>
    <col min="11" max="11" width="5.42578125" bestFit="1" customWidth="1"/>
  </cols>
  <sheetData>
    <row r="1" spans="1:13" ht="56.1" customHeight="1">
      <c r="A1" s="38" t="s">
        <v>0</v>
      </c>
    </row>
    <row r="2" spans="1:13" ht="15.75">
      <c r="A2" s="39" t="s">
        <v>1</v>
      </c>
    </row>
    <row r="3" spans="1:13" ht="15.75">
      <c r="A3" s="40" t="s">
        <v>2</v>
      </c>
      <c r="B3" s="71"/>
      <c r="C3" s="41"/>
      <c r="D3" s="41"/>
      <c r="E3" s="42"/>
      <c r="F3" s="42"/>
      <c r="G3" s="40" t="s">
        <v>26</v>
      </c>
      <c r="H3" s="43"/>
      <c r="I3" s="44"/>
      <c r="J3" s="42"/>
      <c r="K3" s="42"/>
    </row>
    <row r="4" spans="1:13" ht="15.75">
      <c r="A4" s="40" t="s">
        <v>25</v>
      </c>
      <c r="B4" s="71"/>
      <c r="C4" s="41"/>
      <c r="D4" s="41"/>
      <c r="E4" s="42"/>
      <c r="F4" s="42"/>
      <c r="G4" s="41" t="s">
        <v>3</v>
      </c>
      <c r="H4" s="43"/>
      <c r="I4" s="44"/>
      <c r="J4" s="42"/>
      <c r="K4" s="42"/>
    </row>
    <row r="5" spans="1:13" ht="15.75">
      <c r="A5" s="40" t="s">
        <v>4</v>
      </c>
      <c r="B5" s="71"/>
      <c r="C5" s="42"/>
      <c r="D5" s="41"/>
      <c r="E5" s="42"/>
      <c r="F5" s="42"/>
      <c r="G5" s="41" t="s">
        <v>5</v>
      </c>
      <c r="H5" s="43"/>
      <c r="I5" s="45" t="s">
        <v>6</v>
      </c>
      <c r="J5" s="42"/>
      <c r="K5" s="42"/>
    </row>
    <row r="6" spans="1:13" ht="15.75">
      <c r="A6" s="40" t="s">
        <v>7</v>
      </c>
      <c r="B6" s="71"/>
      <c r="C6" s="41"/>
      <c r="D6" s="41"/>
      <c r="E6" s="42"/>
      <c r="F6" s="42"/>
      <c r="G6" s="40" t="s">
        <v>8</v>
      </c>
      <c r="H6" s="42"/>
      <c r="I6" s="46" t="s">
        <v>9</v>
      </c>
      <c r="J6" s="42"/>
      <c r="K6" s="42"/>
    </row>
    <row r="7" spans="1:13" ht="15">
      <c r="A7" t="s">
        <v>33</v>
      </c>
      <c r="B7" s="72"/>
      <c r="C7" s="8"/>
      <c r="D7" s="8"/>
      <c r="G7"/>
      <c r="H7"/>
    </row>
    <row r="8" spans="1:13" ht="13.5" thickBot="1">
      <c r="A8" s="9" t="s">
        <v>21</v>
      </c>
      <c r="C8" s="10"/>
      <c r="D8" s="10"/>
      <c r="E8" s="10"/>
      <c r="F8" s="11"/>
      <c r="G8" s="26"/>
      <c r="H8" s="27" t="s">
        <v>34</v>
      </c>
    </row>
    <row r="9" spans="1:13" ht="13.5" thickTop="1">
      <c r="A9" s="12" t="s">
        <v>36</v>
      </c>
      <c r="B9" s="73"/>
      <c r="C9" s="13"/>
      <c r="D9" s="13"/>
      <c r="E9" s="13"/>
      <c r="F9" s="51"/>
      <c r="G9" s="52"/>
      <c r="H9" s="36"/>
      <c r="I9" s="36" t="s">
        <v>10</v>
      </c>
      <c r="J9" s="21">
        <v>39550</v>
      </c>
    </row>
    <row r="10" spans="1:13">
      <c r="A10" s="14" t="s">
        <v>46</v>
      </c>
      <c r="B10" s="74"/>
      <c r="C10" s="15"/>
      <c r="D10" s="15"/>
      <c r="E10" s="69"/>
      <c r="F10" s="53"/>
      <c r="G10" s="54"/>
      <c r="H10" s="37"/>
      <c r="I10" s="37" t="s">
        <v>11</v>
      </c>
      <c r="J10" s="22" t="s">
        <v>45</v>
      </c>
    </row>
    <row r="11" spans="1:13">
      <c r="A11" s="17" t="s">
        <v>23</v>
      </c>
      <c r="B11" s="79">
        <v>2.02257</v>
      </c>
      <c r="C11" s="18"/>
      <c r="D11" s="18"/>
      <c r="E11" s="25"/>
      <c r="F11" s="28"/>
      <c r="G11" s="28"/>
      <c r="H11" s="31"/>
      <c r="I11" s="16"/>
      <c r="J11" s="55" t="s">
        <v>20</v>
      </c>
    </row>
    <row r="12" spans="1:13" ht="13.5" thickBot="1">
      <c r="A12" s="19" t="s">
        <v>24</v>
      </c>
      <c r="B12" s="80">
        <v>0.117303</v>
      </c>
      <c r="C12" s="56"/>
      <c r="D12" s="20"/>
      <c r="E12" s="23"/>
      <c r="F12" s="29"/>
      <c r="G12" s="29"/>
      <c r="H12" s="24"/>
      <c r="I12" s="58" t="s">
        <v>27</v>
      </c>
      <c r="J12" s="70" t="s">
        <v>39</v>
      </c>
    </row>
    <row r="13" spans="1:13" s="1" customFormat="1" thickTop="1">
      <c r="A13" s="2"/>
      <c r="B13" s="75"/>
      <c r="C13" s="3"/>
      <c r="D13" s="5"/>
      <c r="E13" s="3"/>
      <c r="F13" s="3"/>
      <c r="G13" s="30"/>
      <c r="H13" s="30"/>
      <c r="I13" s="6"/>
      <c r="J13" s="3"/>
      <c r="K13" s="4"/>
    </row>
    <row r="14" spans="1:13" s="1" customFormat="1" ht="12">
      <c r="B14" s="76"/>
      <c r="C14" s="32"/>
      <c r="D14" s="32" t="s">
        <v>30</v>
      </c>
      <c r="E14" s="33" t="s">
        <v>29</v>
      </c>
      <c r="F14" s="32"/>
      <c r="G14" s="33"/>
      <c r="H14" s="33"/>
      <c r="I14" s="34"/>
      <c r="J14" s="32"/>
      <c r="K14" s="35"/>
    </row>
    <row r="15" spans="1:13" s="1" customFormat="1" ht="12">
      <c r="A15" s="65" t="s">
        <v>37</v>
      </c>
      <c r="B15" s="77" t="s">
        <v>38</v>
      </c>
      <c r="C15" s="32" t="s">
        <v>35</v>
      </c>
      <c r="D15" s="32" t="s">
        <v>31</v>
      </c>
      <c r="E15" s="33" t="s">
        <v>22</v>
      </c>
      <c r="F15" s="32" t="s">
        <v>12</v>
      </c>
      <c r="I15" s="34" t="s">
        <v>15</v>
      </c>
      <c r="J15" s="64" t="s">
        <v>16</v>
      </c>
      <c r="K15" s="35" t="s">
        <v>17</v>
      </c>
      <c r="M15" s="59"/>
    </row>
    <row r="16" spans="1:13" s="1" customFormat="1" thickBot="1">
      <c r="A16" s="66"/>
      <c r="B16" s="78"/>
      <c r="C16" s="47"/>
      <c r="D16" s="47" t="s">
        <v>28</v>
      </c>
      <c r="E16" s="48" t="s">
        <v>28</v>
      </c>
      <c r="F16" s="47" t="s">
        <v>18</v>
      </c>
      <c r="G16" s="48" t="s">
        <v>13</v>
      </c>
      <c r="H16" s="48" t="s">
        <v>14</v>
      </c>
      <c r="I16" s="57" t="s">
        <v>32</v>
      </c>
      <c r="J16" s="57" t="s">
        <v>32</v>
      </c>
      <c r="K16" s="49" t="s">
        <v>19</v>
      </c>
    </row>
    <row r="17" spans="1:12" s="1" customFormat="1" ht="13.5" thickTop="1">
      <c r="A17" s="1">
        <v>1</v>
      </c>
      <c r="B17" s="76">
        <v>1</v>
      </c>
      <c r="C17" s="68" t="s">
        <v>54</v>
      </c>
      <c r="D17" s="61">
        <v>0.14499999999999999</v>
      </c>
      <c r="E17" s="61">
        <v>0.01</v>
      </c>
      <c r="F17" s="60">
        <v>2</v>
      </c>
      <c r="G17" s="62">
        <v>594.70000000000005</v>
      </c>
      <c r="H17" s="62">
        <v>313.2</v>
      </c>
      <c r="I17" s="61">
        <f>($B$12)*($B$11)/($B$11-1)*(G17-H17)*(E17)/(D17)*(F17)</f>
        <v>9.0086564625188821</v>
      </c>
      <c r="J17" s="61">
        <f>($B$12)*($B$11)/($B$11-1)*(($B$11*H17)-G17)*(E17)/(D17)*(F17)</f>
        <v>1.2406959777531192</v>
      </c>
      <c r="K17" s="63">
        <f>$G17/$H17</f>
        <v>1.8987867177522353</v>
      </c>
    </row>
    <row r="18" spans="1:12" s="1" customFormat="1">
      <c r="A18" s="1">
        <v>1</v>
      </c>
      <c r="B18" s="76">
        <v>1</v>
      </c>
      <c r="C18" s="68" t="s">
        <v>55</v>
      </c>
      <c r="D18" s="61">
        <v>0.14499999999999999</v>
      </c>
      <c r="E18" s="61">
        <v>0.01</v>
      </c>
      <c r="F18" s="60">
        <v>2</v>
      </c>
      <c r="G18" s="62">
        <v>527.5</v>
      </c>
      <c r="H18" s="62">
        <v>278</v>
      </c>
      <c r="I18" s="61">
        <f>($B$12)*($B$11)/($B$11-1)*(G18-H18)*(E18)/(D18)*(F18)</f>
        <v>7.9845818380051901</v>
      </c>
      <c r="J18" s="61">
        <f>($B$12)*($B$11)/($B$11-1)*(($B$11*H18)-G18)*(E18)/(D18)*(F18)</f>
        <v>1.1128638145989489</v>
      </c>
      <c r="K18" s="63">
        <f>$G18/$H18</f>
        <v>1.8974820143884892</v>
      </c>
    </row>
    <row r="19" spans="1:12" s="1" customFormat="1">
      <c r="A19" s="1">
        <v>1</v>
      </c>
      <c r="B19" s="76">
        <v>3</v>
      </c>
      <c r="C19" s="68" t="s">
        <v>50</v>
      </c>
      <c r="D19" s="61">
        <v>0.14499999999999999</v>
      </c>
      <c r="E19" s="61">
        <v>0.01</v>
      </c>
      <c r="F19" s="60">
        <v>2</v>
      </c>
      <c r="G19" s="62">
        <v>645.1</v>
      </c>
      <c r="H19" s="62">
        <v>335.7</v>
      </c>
      <c r="I19" s="61">
        <f>($B$12)*($B$11)/($B$11-1)*(G19-H19)*(E19)/(D19)*(F19)</f>
        <v>9.901521525766757</v>
      </c>
      <c r="J19" s="61">
        <f>($B$12)*($B$11)/($B$11-1)*(($B$11*H19)-G19)*(E19)/(D19)*(F19)</f>
        <v>1.0841349691224837</v>
      </c>
      <c r="K19" s="63">
        <f>$G19/$H19</f>
        <v>1.9216562406910933</v>
      </c>
    </row>
    <row r="20" spans="1:12" s="1" customFormat="1">
      <c r="A20" s="1">
        <v>1</v>
      </c>
      <c r="B20" s="76">
        <v>3</v>
      </c>
      <c r="C20" s="68" t="s">
        <v>51</v>
      </c>
      <c r="D20" s="61">
        <v>0.14499999999999999</v>
      </c>
      <c r="E20" s="61">
        <v>0.01</v>
      </c>
      <c r="F20" s="60">
        <v>2</v>
      </c>
      <c r="G20" s="62">
        <v>698.4</v>
      </c>
      <c r="H20" s="62">
        <v>295.2</v>
      </c>
      <c r="I20" s="61">
        <f>($B$12)*($B$11)/($B$11-1)*(G20-H20)*(E20)/(D20)*(F20)</f>
        <v>12.903340268872512</v>
      </c>
      <c r="J20" s="61">
        <f>($B$12)*($B$11)/($B$11-1)*(($B$11*H20)-G20)*(E20)/(D20)*(F20)</f>
        <v>-3.2430310722943076</v>
      </c>
      <c r="K20" s="63">
        <f>$G20/$H20</f>
        <v>2.3658536585365852</v>
      </c>
    </row>
    <row r="21" spans="1:12" s="1" customFormat="1">
      <c r="A21" s="1">
        <v>2</v>
      </c>
      <c r="B21" s="76">
        <v>1</v>
      </c>
      <c r="C21" s="68" t="s">
        <v>48</v>
      </c>
      <c r="D21" s="61">
        <v>0.14499999999999999</v>
      </c>
      <c r="E21" s="61">
        <v>0.01</v>
      </c>
      <c r="F21" s="60">
        <v>2</v>
      </c>
      <c r="G21" s="62">
        <v>672.5</v>
      </c>
      <c r="H21" s="62">
        <v>329.5</v>
      </c>
      <c r="I21" s="61">
        <f>($B$12)*($B$11)/($B$11-1)*(G21-H21)*(E21)/(D21)*(F21)</f>
        <v>10.97679988150613</v>
      </c>
      <c r="J21" s="61">
        <f>($B$12)*($B$11)/($B$11-1)*(($B$11*H21)-G21)*(E21)/(D21)*(F21)</f>
        <v>-0.19403605944475072</v>
      </c>
      <c r="K21" s="63">
        <f>$G21/$H21</f>
        <v>2.040971168437026</v>
      </c>
      <c r="L21"/>
    </row>
    <row r="22" spans="1:12" s="1" customFormat="1">
      <c r="A22" s="1">
        <v>2</v>
      </c>
      <c r="B22" s="76">
        <v>1</v>
      </c>
      <c r="C22" s="68" t="s">
        <v>49</v>
      </c>
      <c r="D22" s="61">
        <v>0.14499999999999999</v>
      </c>
      <c r="E22" s="61">
        <v>0.01</v>
      </c>
      <c r="F22" s="60">
        <v>4</v>
      </c>
      <c r="G22" s="62">
        <v>301.3</v>
      </c>
      <c r="H22" s="62">
        <v>153.30000000000001</v>
      </c>
      <c r="I22" s="61">
        <f>($B$12)*($B$11)/($B$11-1)*(G22-H22)*(E22)/(D22)*(F22)</f>
        <v>9.4726902767516474</v>
      </c>
      <c r="J22" s="61">
        <f>($B$12)*($B$11)/($B$11-1)*(($B$11*H22)-G22)*(E22)/(D22)*(F22)</f>
        <v>0.56067964083262845</v>
      </c>
      <c r="K22" s="63">
        <f>$G22/$H22</f>
        <v>1.9654272667971298</v>
      </c>
      <c r="L22"/>
    </row>
    <row r="23" spans="1:12" s="1" customFormat="1">
      <c r="A23" s="1">
        <v>2</v>
      </c>
      <c r="B23" s="76">
        <v>3</v>
      </c>
      <c r="C23" s="68" t="s">
        <v>44</v>
      </c>
      <c r="D23" s="61">
        <v>0.14499999999999999</v>
      </c>
      <c r="E23" s="61">
        <v>0.01</v>
      </c>
      <c r="F23" s="60">
        <v>2</v>
      </c>
      <c r="G23" s="62">
        <v>723.4</v>
      </c>
      <c r="H23" s="62">
        <v>373.1</v>
      </c>
      <c r="I23" s="61">
        <f>($B$12)*($B$11)/($B$11-1)*(G23-H23)*(E23)/(D23)*(F23)</f>
        <v>11.210416905223315</v>
      </c>
      <c r="J23" s="61">
        <f>($B$12)*($B$11)/($B$11-1)*(($B$11*H23)-G23)*(E23)/(D23)*(F23)</f>
        <v>0.99914055156303183</v>
      </c>
      <c r="K23" s="63">
        <f>$G23/$H23</f>
        <v>1.9388903779147679</v>
      </c>
      <c r="L23" s="6"/>
    </row>
    <row r="24" spans="1:12" s="1" customFormat="1">
      <c r="A24" s="1">
        <v>2</v>
      </c>
      <c r="B24" s="76">
        <v>3</v>
      </c>
      <c r="C24" s="68" t="s">
        <v>56</v>
      </c>
      <c r="D24" s="61">
        <v>0.14499999999999999</v>
      </c>
      <c r="E24" s="61">
        <v>0.01</v>
      </c>
      <c r="F24" s="60">
        <v>2</v>
      </c>
      <c r="G24" s="62">
        <v>504.7</v>
      </c>
      <c r="H24" s="62">
        <v>317.5</v>
      </c>
      <c r="I24" s="61">
        <f>($B$12)*($B$11)/($B$11-1)*(G24-H24)*(E24)/(D24)*(F24)</f>
        <v>5.9908365534050958</v>
      </c>
      <c r="J24" s="61">
        <f>($B$12)*($B$11)/($B$11-1)*(($B$11*H24)-G24)*(E24)/(D24)*(F24)</f>
        <v>4.3992317728604231</v>
      </c>
      <c r="K24" s="63">
        <f>$G24/$H24</f>
        <v>1.5896062992125983</v>
      </c>
      <c r="L24" s="6"/>
    </row>
    <row r="25" spans="1:12" s="1" customFormat="1">
      <c r="A25" s="1">
        <v>3</v>
      </c>
      <c r="B25" s="76">
        <v>1</v>
      </c>
      <c r="C25" s="68" t="s">
        <v>43</v>
      </c>
      <c r="D25" s="61">
        <v>0.14499999999999999</v>
      </c>
      <c r="E25" s="61">
        <v>0.01</v>
      </c>
      <c r="F25" s="60">
        <v>4</v>
      </c>
      <c r="G25" s="62">
        <v>556.4</v>
      </c>
      <c r="H25" s="62">
        <v>319.39999999999998</v>
      </c>
      <c r="I25" s="61">
        <f>($B$12)*($B$11)/($B$11-1)*(G25-H25)*(E25)/(D25)*(F25)</f>
        <v>15.169105375609057</v>
      </c>
      <c r="J25" s="61">
        <f>($B$12)*($B$11)/($B$11-1)*(($B$11*H25)-G25)*(E25)/(D25)*(F25)</f>
        <v>5.7353848505906653</v>
      </c>
      <c r="K25" s="63">
        <f>$G25/$H25</f>
        <v>1.7420162805259862</v>
      </c>
      <c r="L25"/>
    </row>
    <row r="26" spans="1:12" s="1" customFormat="1">
      <c r="A26" s="1">
        <v>3</v>
      </c>
      <c r="B26" s="76">
        <v>1</v>
      </c>
      <c r="C26" s="68" t="s">
        <v>41</v>
      </c>
      <c r="D26" s="61">
        <v>0.14499999999999999</v>
      </c>
      <c r="E26" s="61">
        <v>0.01</v>
      </c>
      <c r="F26" s="60">
        <v>4</v>
      </c>
      <c r="G26" s="62">
        <v>690.4</v>
      </c>
      <c r="H26" s="62">
        <v>358.1</v>
      </c>
      <c r="I26" s="61">
        <f>($B$12)*($B$11)/($B$11-1)*(G26-H26)*(E26)/(D26)*(F26)</f>
        <v>21.26874985786873</v>
      </c>
      <c r="J26" s="61">
        <f>($B$12)*($B$11)/($B$11-1)*(($B$11*H26)-G26)*(E26)/(D26)*(F26)</f>
        <v>2.1686263162143082</v>
      </c>
      <c r="K26" s="63">
        <f>$G26/$H26</f>
        <v>1.9279530857302427</v>
      </c>
    </row>
    <row r="27" spans="1:12" s="1" customFormat="1">
      <c r="A27" s="1">
        <v>3</v>
      </c>
      <c r="B27" s="76">
        <v>3</v>
      </c>
      <c r="C27" s="68" t="s">
        <v>40</v>
      </c>
      <c r="D27" s="61">
        <v>0.14499999999999999</v>
      </c>
      <c r="E27" s="61">
        <v>0.01</v>
      </c>
      <c r="F27" s="60">
        <v>4</v>
      </c>
      <c r="G27" s="62">
        <v>657.8</v>
      </c>
      <c r="H27" s="62">
        <v>354.9</v>
      </c>
      <c r="I27" s="61">
        <f>($B$12)*($B$11)/($B$11-1)*(G27-H27)*(E27)/(D27)*(F27)</f>
        <v>19.38701273532482</v>
      </c>
      <c r="J27" s="61">
        <f>($B$12)*($B$11)/($B$11-1)*(($B$11*H27)-G27)*(E27)/(D27)*(F27)</f>
        <v>3.8409258410004186</v>
      </c>
      <c r="K27" s="63">
        <f>$G27/$H27</f>
        <v>1.8534798534798536</v>
      </c>
    </row>
    <row r="28" spans="1:12" s="1" customFormat="1">
      <c r="A28" s="1">
        <v>3</v>
      </c>
      <c r="B28" s="76">
        <v>3</v>
      </c>
      <c r="C28" s="68" t="s">
        <v>53</v>
      </c>
      <c r="D28" s="61">
        <v>0.14499999999999999</v>
      </c>
      <c r="E28" s="61">
        <v>0.01</v>
      </c>
      <c r="F28" s="60">
        <v>4</v>
      </c>
      <c r="G28" s="62">
        <v>532.5</v>
      </c>
      <c r="H28" s="62">
        <v>274.7</v>
      </c>
      <c r="I28" s="61">
        <f>($B$12)*($B$11)/($B$11-1)*(G28-H28)*(E28)/(D28)*(F28)</f>
        <v>16.500402387476857</v>
      </c>
      <c r="J28" s="61">
        <f>($B$12)*($B$11)/($B$11-1)*(($B$11*H28)-G28)*(E28)/(D28)*(F28)</f>
        <v>1.4785063950436952</v>
      </c>
      <c r="K28" s="63">
        <f>$G28/$H28</f>
        <v>1.9384783400072807</v>
      </c>
    </row>
    <row r="29" spans="1:12" s="1" customFormat="1">
      <c r="A29" s="1">
        <v>4</v>
      </c>
      <c r="B29" s="76">
        <v>1</v>
      </c>
      <c r="C29" s="68" t="s">
        <v>63</v>
      </c>
      <c r="D29" s="61">
        <v>0.14499999999999999</v>
      </c>
      <c r="E29" s="61">
        <v>0.01</v>
      </c>
      <c r="F29" s="60">
        <v>2</v>
      </c>
      <c r="G29" s="62">
        <v>379.1</v>
      </c>
      <c r="H29" s="62">
        <v>186</v>
      </c>
      <c r="I29" s="61">
        <v>6.1796503122998079</v>
      </c>
      <c r="J29" s="61">
        <v>-9.2870127463946281E-2</v>
      </c>
      <c r="K29" s="63">
        <v>2.0381720430107526</v>
      </c>
    </row>
    <row r="30" spans="1:12" s="1" customFormat="1">
      <c r="A30" s="1">
        <v>4</v>
      </c>
      <c r="B30" s="76">
        <v>1</v>
      </c>
      <c r="C30" s="68" t="s">
        <v>68</v>
      </c>
      <c r="D30" s="61">
        <v>0.14499999999999999</v>
      </c>
      <c r="E30" s="61">
        <v>0.01</v>
      </c>
      <c r="F30" s="60">
        <v>1</v>
      </c>
      <c r="G30" s="62">
        <v>646.6</v>
      </c>
      <c r="H30" s="62">
        <v>351.1</v>
      </c>
      <c r="I30" s="61">
        <v>4.7283445553718106</v>
      </c>
      <c r="J30" s="61">
        <v>1.0164633018751552</v>
      </c>
      <c r="K30" s="63">
        <v>1.841640558245514</v>
      </c>
    </row>
    <row r="31" spans="1:12" s="1" customFormat="1">
      <c r="A31" s="1">
        <v>4</v>
      </c>
      <c r="B31" s="76">
        <v>3</v>
      </c>
      <c r="C31" s="68" t="s">
        <v>72</v>
      </c>
      <c r="D31" s="61">
        <v>0.14499999999999999</v>
      </c>
      <c r="E31" s="61">
        <v>0.01</v>
      </c>
      <c r="F31" s="60">
        <v>2</v>
      </c>
      <c r="G31" s="62">
        <v>679.4</v>
      </c>
      <c r="H31" s="62">
        <v>360.2</v>
      </c>
      <c r="I31" s="61">
        <v>10.215144379524075</v>
      </c>
      <c r="J31" s="61">
        <v>1.5722654192817216</v>
      </c>
      <c r="K31" s="63">
        <v>1.8861743475846753</v>
      </c>
      <c r="L31"/>
    </row>
    <row r="32" spans="1:12" s="1" customFormat="1">
      <c r="A32" s="1">
        <v>4</v>
      </c>
      <c r="B32" s="76">
        <v>3</v>
      </c>
      <c r="C32" s="68" t="s">
        <v>79</v>
      </c>
      <c r="D32" s="4">
        <v>0.14499999999999999</v>
      </c>
      <c r="E32">
        <v>0.01</v>
      </c>
      <c r="F32" s="1">
        <v>2</v>
      </c>
      <c r="G32" s="1">
        <v>565.4</v>
      </c>
      <c r="H32" s="1">
        <v>311.10000000000002</v>
      </c>
      <c r="I32" s="1">
        <v>8.1381930316822402</v>
      </c>
      <c r="J32" s="1">
        <v>2.042437696825484</v>
      </c>
      <c r="K32" s="1">
        <v>1.8174220507875278</v>
      </c>
      <c r="L32"/>
    </row>
    <row r="33" spans="1:12" s="1" customFormat="1">
      <c r="A33" s="1">
        <v>4</v>
      </c>
      <c r="B33" s="76">
        <v>124</v>
      </c>
      <c r="C33" s="68" t="s">
        <v>65</v>
      </c>
      <c r="D33" s="61">
        <v>0.14499999999999999</v>
      </c>
      <c r="E33" s="61">
        <v>0.01</v>
      </c>
      <c r="F33" s="60">
        <v>1</v>
      </c>
      <c r="G33" s="62">
        <v>96</v>
      </c>
      <c r="H33" s="62">
        <v>64.2</v>
      </c>
      <c r="I33" s="61">
        <v>0.50883707905524045</v>
      </c>
      <c r="J33" s="61">
        <v>0.54162337219869061</v>
      </c>
      <c r="K33" s="63">
        <v>1.4953271028037383</v>
      </c>
    </row>
    <row r="34" spans="1:12" s="1" customFormat="1">
      <c r="A34" s="1">
        <v>4</v>
      </c>
      <c r="B34" s="76">
        <v>124</v>
      </c>
      <c r="C34" s="68" t="s">
        <v>73</v>
      </c>
      <c r="D34" s="61">
        <v>0.14499999999999999</v>
      </c>
      <c r="E34" s="61">
        <v>0.01</v>
      </c>
      <c r="F34" s="60">
        <v>1</v>
      </c>
      <c r="G34" s="62">
        <v>50.8</v>
      </c>
      <c r="H34" s="62">
        <v>33.5</v>
      </c>
      <c r="I34" s="61">
        <v>0.27682017193885722</v>
      </c>
      <c r="J34" s="61">
        <v>0.271317290942867</v>
      </c>
      <c r="K34" s="63">
        <v>1.5164179104477611</v>
      </c>
      <c r="L34"/>
    </row>
    <row r="35" spans="1:12">
      <c r="A35" s="1">
        <v>5</v>
      </c>
      <c r="B35" s="76">
        <v>1</v>
      </c>
      <c r="C35" s="68" t="s">
        <v>42</v>
      </c>
      <c r="D35" s="61">
        <v>0.14499999999999999</v>
      </c>
      <c r="E35" s="61">
        <v>0.01</v>
      </c>
      <c r="F35" s="60">
        <v>1</v>
      </c>
      <c r="G35" s="62">
        <v>273.3</v>
      </c>
      <c r="H35" s="62">
        <v>154.80000000000001</v>
      </c>
      <c r="I35" s="61">
        <f>($B$12)*($B$11)/($B$11-1)*(G35-H35)*(E35)/(D35)*(F35)</f>
        <v>1.8961381719511321</v>
      </c>
      <c r="J35" s="61">
        <f>($B$12)*($B$11)/($B$11-1)*(($B$11*H35)-G35)*(E35)/(D35)*(F35)</f>
        <v>0.63674777593217846</v>
      </c>
      <c r="K35" s="63">
        <f>$G35/$H35</f>
        <v>1.7655038759689923</v>
      </c>
      <c r="L35" s="1"/>
    </row>
    <row r="36" spans="1:12">
      <c r="A36" s="1">
        <v>5</v>
      </c>
      <c r="B36" s="76">
        <v>1</v>
      </c>
      <c r="C36" s="68" t="s">
        <v>47</v>
      </c>
      <c r="D36" s="61">
        <v>0.14499999999999999</v>
      </c>
      <c r="E36" s="61">
        <v>0.01</v>
      </c>
      <c r="F36" s="60">
        <v>1</v>
      </c>
      <c r="G36" s="62">
        <v>369.4</v>
      </c>
      <c r="H36" s="62">
        <v>205.8</v>
      </c>
      <c r="I36" s="61">
        <f>($B$12)*($B$11)/($B$11-1)*(G36-H36)*(E36)/(D36)*(F36)</f>
        <v>2.6177907589131237</v>
      </c>
      <c r="J36" s="61">
        <f>($B$12)*($B$11)/($B$11-1)*(($B$11*H36)-G36)*(E36)/(D36)*(F36)</f>
        <v>0.749573117536394</v>
      </c>
      <c r="K36" s="63">
        <f>$G36/$H36</f>
        <v>1.7949465500485906</v>
      </c>
      <c r="L36" s="1"/>
    </row>
    <row r="37" spans="1:12">
      <c r="A37" s="1">
        <v>5</v>
      </c>
      <c r="B37" s="76">
        <v>3</v>
      </c>
      <c r="C37" s="68" t="s">
        <v>52</v>
      </c>
      <c r="D37" s="61">
        <v>0.14499999999999999</v>
      </c>
      <c r="E37" s="61">
        <v>0.01</v>
      </c>
      <c r="F37" s="60">
        <v>1</v>
      </c>
      <c r="G37" s="62">
        <v>612.20000000000005</v>
      </c>
      <c r="H37" s="62">
        <v>322.89999999999998</v>
      </c>
      <c r="I37" s="61">
        <f>($B$12)*($B$11)/($B$11-1)*(G37-H37)*(E37)/(D37)*(F37)</f>
        <v>4.6291373261220476</v>
      </c>
      <c r="J37" s="61">
        <f>($B$12)*($B$11)/($B$11-1)*(($B$11*H37)-G37)*(E37)/(D37)*(F37)</f>
        <v>0.65425332356478083</v>
      </c>
      <c r="K37" s="63">
        <f>$G37/$H37</f>
        <v>1.8959430164137507</v>
      </c>
    </row>
    <row r="38" spans="1:12">
      <c r="A38" s="1">
        <v>5</v>
      </c>
      <c r="B38" s="76">
        <v>3</v>
      </c>
      <c r="C38" s="68" t="s">
        <v>57</v>
      </c>
      <c r="D38" s="61">
        <v>0.14499999999999999</v>
      </c>
      <c r="E38" s="61">
        <v>0.01</v>
      </c>
      <c r="F38" s="60">
        <v>2</v>
      </c>
      <c r="G38" s="62">
        <v>352.9</v>
      </c>
      <c r="H38" s="62">
        <v>195.9</v>
      </c>
      <c r="I38" s="61">
        <f>($B$12)*($B$11)/($B$11-1)*(G38-H38)*(E38)/(D38)*(F38)</f>
        <v>5.0243661265202988</v>
      </c>
      <c r="J38" s="61">
        <f>($B$12)*($B$11)/($B$11-1)*(($B$11*H38)-G38)*(E38)/(D38)*(F38)</f>
        <v>1.3863878423471512</v>
      </c>
      <c r="K38" s="63">
        <f>$G38/$H38</f>
        <v>1.8014293006636037</v>
      </c>
      <c r="L38" s="1"/>
    </row>
    <row r="39" spans="1:12">
      <c r="A39" s="1">
        <v>6</v>
      </c>
      <c r="B39" s="76">
        <v>1</v>
      </c>
      <c r="C39" s="68" t="s">
        <v>59</v>
      </c>
      <c r="D39" s="61">
        <v>0.14499999999999999</v>
      </c>
      <c r="E39" s="61">
        <v>0.01</v>
      </c>
      <c r="F39" s="60">
        <v>1</v>
      </c>
      <c r="G39" s="62">
        <v>391.6</v>
      </c>
      <c r="H39" s="62">
        <v>217.7</v>
      </c>
      <c r="I39" s="61">
        <v>2.782602768795797</v>
      </c>
      <c r="J39" s="61">
        <v>0.77947262431916831</v>
      </c>
      <c r="K39" s="63">
        <v>1.7988056959118055</v>
      </c>
      <c r="L39" s="1"/>
    </row>
    <row r="40" spans="1:12">
      <c r="A40" s="1">
        <v>6</v>
      </c>
      <c r="B40" s="76">
        <v>1</v>
      </c>
      <c r="C40" s="68" t="s">
        <v>67</v>
      </c>
      <c r="D40" s="61">
        <v>0.14499999999999999</v>
      </c>
      <c r="E40" s="61">
        <v>0.01</v>
      </c>
      <c r="F40" s="60">
        <v>1</v>
      </c>
      <c r="G40" s="62">
        <v>326.7</v>
      </c>
      <c r="H40" s="62">
        <v>186.1</v>
      </c>
      <c r="I40" s="61">
        <v>2.2497639407285162</v>
      </c>
      <c r="J40" s="61">
        <v>0.79526238292189733</v>
      </c>
      <c r="K40" s="63">
        <v>1.7555077915099409</v>
      </c>
      <c r="L40" s="1"/>
    </row>
    <row r="41" spans="1:12">
      <c r="A41" s="1">
        <v>6</v>
      </c>
      <c r="B41" s="76">
        <v>3</v>
      </c>
      <c r="C41" s="68" t="s">
        <v>70</v>
      </c>
      <c r="D41" s="61">
        <v>0.14499999999999999</v>
      </c>
      <c r="E41" s="61">
        <v>0.01</v>
      </c>
      <c r="F41" s="60">
        <v>1</v>
      </c>
      <c r="G41" s="62">
        <v>362</v>
      </c>
      <c r="H41" s="62">
        <v>198.3</v>
      </c>
      <c r="I41" s="61">
        <v>2.6193908755139268</v>
      </c>
      <c r="J41" s="61">
        <v>0.62525565849938458</v>
      </c>
      <c r="K41" s="63">
        <v>1.8255168935955621</v>
      </c>
      <c r="L41" s="1"/>
    </row>
    <row r="42" spans="1:12">
      <c r="A42" s="1">
        <v>6</v>
      </c>
      <c r="B42" s="76">
        <v>3</v>
      </c>
      <c r="C42" s="68" t="s">
        <v>74</v>
      </c>
      <c r="D42" s="61">
        <v>0.14499999999999999</v>
      </c>
      <c r="E42" s="61">
        <v>0.01</v>
      </c>
      <c r="F42" s="60">
        <v>1</v>
      </c>
      <c r="G42" s="3">
        <v>647.20000000000005</v>
      </c>
      <c r="H42" s="3">
        <v>188.3</v>
      </c>
      <c r="I42" s="3">
        <v>7.3429350810833292</v>
      </c>
      <c r="J42" s="3">
        <v>-4.2619116703182947</v>
      </c>
      <c r="K42" s="3">
        <v>3.4370685077004781</v>
      </c>
    </row>
    <row r="43" spans="1:12" s="1" customFormat="1">
      <c r="A43" s="1">
        <v>6</v>
      </c>
      <c r="B43" s="76">
        <v>25</v>
      </c>
      <c r="C43" s="68" t="s">
        <v>61</v>
      </c>
      <c r="D43" s="61">
        <v>0.14499999999999999</v>
      </c>
      <c r="E43" s="61">
        <v>0.01</v>
      </c>
      <c r="F43" s="60">
        <v>1</v>
      </c>
      <c r="G43" s="62">
        <v>209.2</v>
      </c>
      <c r="H43" s="62">
        <v>120.3</v>
      </c>
      <c r="I43" s="61">
        <v>1.4225036581135495</v>
      </c>
      <c r="J43" s="61">
        <v>0.54588251456320902</v>
      </c>
      <c r="K43" s="63">
        <v>1.738985868661679</v>
      </c>
    </row>
    <row r="44" spans="1:12" s="1" customFormat="1">
      <c r="A44" s="1">
        <v>6</v>
      </c>
      <c r="B44" s="76">
        <v>25</v>
      </c>
      <c r="C44" s="68" t="s">
        <v>78</v>
      </c>
      <c r="D44">
        <v>0.14499999999999999</v>
      </c>
      <c r="E44" s="1">
        <v>0.01</v>
      </c>
      <c r="F44" s="1">
        <v>1</v>
      </c>
      <c r="G44" s="1">
        <v>141.80000000000001</v>
      </c>
      <c r="H44" s="1">
        <v>84.7</v>
      </c>
      <c r="I44" s="1">
        <v>0.91366657905830939</v>
      </c>
      <c r="J44" s="1">
        <v>0.47222127485458726</v>
      </c>
      <c r="K44" s="1">
        <v>1.6741440377804016</v>
      </c>
    </row>
    <row r="45" spans="1:12" s="1" customFormat="1">
      <c r="A45" s="1">
        <v>7</v>
      </c>
      <c r="B45" s="76">
        <v>1</v>
      </c>
      <c r="C45" s="68" t="s">
        <v>62</v>
      </c>
      <c r="D45" s="61">
        <v>0.14499999999999999</v>
      </c>
      <c r="E45" s="61">
        <v>0.01</v>
      </c>
      <c r="F45" s="68">
        <v>1</v>
      </c>
      <c r="G45" s="62">
        <v>465.1</v>
      </c>
      <c r="H45" s="62">
        <v>278.60000000000002</v>
      </c>
      <c r="I45" s="61">
        <v>2.9842174604969292</v>
      </c>
      <c r="J45" s="61">
        <v>1.574322753200037</v>
      </c>
      <c r="K45" s="63">
        <v>1.6694185211773152</v>
      </c>
      <c r="L45"/>
    </row>
    <row r="46" spans="1:12" s="1" customFormat="1">
      <c r="A46" s="1">
        <v>7</v>
      </c>
      <c r="B46" s="76">
        <v>1</v>
      </c>
      <c r="C46" s="68" t="s">
        <v>69</v>
      </c>
      <c r="D46" s="61">
        <v>0.14499999999999999</v>
      </c>
      <c r="E46" s="61">
        <v>0.01</v>
      </c>
      <c r="F46" s="60">
        <v>1</v>
      </c>
      <c r="G46" s="62">
        <v>489.5</v>
      </c>
      <c r="H46" s="62">
        <v>298.5</v>
      </c>
      <c r="I46" s="61">
        <v>3.0562227075330486</v>
      </c>
      <c r="J46" s="61">
        <v>1.8279275214279858</v>
      </c>
      <c r="K46" s="63">
        <v>1.6398659966499163</v>
      </c>
    </row>
    <row r="47" spans="1:12" s="1" customFormat="1">
      <c r="A47" s="1">
        <v>7</v>
      </c>
      <c r="B47" s="76">
        <v>3</v>
      </c>
      <c r="C47" s="68" t="s">
        <v>75</v>
      </c>
      <c r="D47" s="61">
        <v>0.14499999999999999</v>
      </c>
      <c r="E47" s="61">
        <v>0.01</v>
      </c>
      <c r="F47" s="60">
        <v>2</v>
      </c>
      <c r="G47" s="3">
        <v>448.1</v>
      </c>
      <c r="H47" s="3">
        <v>236.7</v>
      </c>
      <c r="I47" s="3">
        <v>6.7652929881935755</v>
      </c>
      <c r="J47" s="3">
        <v>0.98062566637980264</v>
      </c>
      <c r="K47" s="3">
        <v>1.8931136459653573</v>
      </c>
    </row>
    <row r="48" spans="1:12" s="1" customFormat="1">
      <c r="A48" s="1">
        <v>7</v>
      </c>
      <c r="B48" s="76">
        <v>3</v>
      </c>
      <c r="C48" s="68" t="s">
        <v>76</v>
      </c>
      <c r="D48">
        <v>0.14499999999999999</v>
      </c>
      <c r="E48" s="1">
        <v>0.01</v>
      </c>
      <c r="F48" s="1">
        <v>2</v>
      </c>
      <c r="G48" s="1">
        <v>415.6</v>
      </c>
      <c r="H48" s="1">
        <v>221.9</v>
      </c>
      <c r="I48" s="1">
        <v>6.1988517115094401</v>
      </c>
      <c r="J48" s="1">
        <v>1.0627424982490439</v>
      </c>
      <c r="K48" s="1">
        <v>1.8729157278053177</v>
      </c>
    </row>
    <row r="49" spans="1:11" s="1" customFormat="1">
      <c r="A49" s="1">
        <v>7</v>
      </c>
      <c r="B49" s="76">
        <v>40</v>
      </c>
      <c r="C49" s="68" t="s">
        <v>80</v>
      </c>
      <c r="D49" s="4">
        <v>0.14499999999999999</v>
      </c>
      <c r="E49" s="50">
        <v>0.01</v>
      </c>
      <c r="F49" s="4">
        <v>1</v>
      </c>
      <c r="G49" s="1">
        <v>307.5</v>
      </c>
      <c r="H49" s="1">
        <v>169.6</v>
      </c>
      <c r="I49" s="1">
        <v>2.2065607925068451</v>
      </c>
      <c r="J49" s="1">
        <v>0.56848737778391401</v>
      </c>
      <c r="K49" s="1">
        <v>1.8130896226415094</v>
      </c>
    </row>
    <row r="50" spans="1:11" s="1" customFormat="1">
      <c r="A50" s="1">
        <v>7</v>
      </c>
      <c r="B50" s="76">
        <v>40</v>
      </c>
      <c r="C50" s="68" t="s">
        <v>81</v>
      </c>
      <c r="D50" s="4">
        <v>0.14499999999999999</v>
      </c>
      <c r="E50" s="50">
        <v>0.01</v>
      </c>
      <c r="F50" s="4">
        <v>1</v>
      </c>
      <c r="G50" s="1">
        <v>325.89999999999998</v>
      </c>
      <c r="H50" s="1">
        <v>177.2</v>
      </c>
      <c r="I50" s="1">
        <v>2.3793733853935302</v>
      </c>
      <c r="J50" s="1">
        <v>0.52002835856591778</v>
      </c>
      <c r="K50" s="1">
        <v>1.8391647855530473</v>
      </c>
    </row>
    <row r="51" spans="1:11" s="1" customFormat="1">
      <c r="A51" s="1">
        <v>8</v>
      </c>
      <c r="B51" s="76">
        <v>1</v>
      </c>
      <c r="C51" s="68" t="s">
        <v>66</v>
      </c>
      <c r="D51" s="61">
        <v>0.14499999999999999</v>
      </c>
      <c r="E51" s="61">
        <v>0.01</v>
      </c>
      <c r="F51" s="68">
        <v>1</v>
      </c>
      <c r="G51" s="62">
        <v>632.20000000000005</v>
      </c>
      <c r="H51" s="62">
        <v>356.2</v>
      </c>
      <c r="I51" s="61">
        <v>4.4163218182152955</v>
      </c>
      <c r="J51" s="61">
        <v>1.4119338318882912</v>
      </c>
      <c r="K51" s="63">
        <v>1.7748455923638407</v>
      </c>
    </row>
    <row r="52" spans="1:11" s="1" customFormat="1">
      <c r="A52" s="1">
        <v>8</v>
      </c>
      <c r="B52" s="76">
        <v>1</v>
      </c>
      <c r="C52" s="68" t="s">
        <v>71</v>
      </c>
      <c r="D52" s="61">
        <v>0.14499999999999999</v>
      </c>
      <c r="E52" s="61">
        <v>0.01</v>
      </c>
      <c r="F52" s="60">
        <v>1</v>
      </c>
      <c r="G52" s="62">
        <v>607.20000000000005</v>
      </c>
      <c r="H52" s="62">
        <v>342.4</v>
      </c>
      <c r="I52" s="61">
        <v>4.2371087589254</v>
      </c>
      <c r="J52" s="61">
        <v>1.3653469810955661</v>
      </c>
      <c r="K52" s="63">
        <v>1.7733644859813087</v>
      </c>
    </row>
    <row r="53" spans="1:11" s="1" customFormat="1">
      <c r="A53" s="1">
        <v>8</v>
      </c>
      <c r="B53" s="76">
        <v>3</v>
      </c>
      <c r="C53" s="68" t="s">
        <v>60</v>
      </c>
      <c r="D53" s="61">
        <v>0.14499999999999999</v>
      </c>
      <c r="E53" s="61">
        <v>0.01</v>
      </c>
      <c r="F53" s="60">
        <v>4</v>
      </c>
      <c r="G53" s="62">
        <v>336.4</v>
      </c>
      <c r="H53" s="62">
        <v>202.7</v>
      </c>
      <c r="I53" s="61">
        <v>8.5574235810925359</v>
      </c>
      <c r="J53" s="61">
        <v>4.7091392518776711</v>
      </c>
      <c r="K53" s="63">
        <v>1.659595461272817</v>
      </c>
    </row>
    <row r="54" spans="1:11" s="1" customFormat="1">
      <c r="A54" s="1">
        <v>8</v>
      </c>
      <c r="B54" s="76">
        <v>3</v>
      </c>
      <c r="C54" s="68" t="s">
        <v>77</v>
      </c>
      <c r="D54">
        <v>0.14499999999999999</v>
      </c>
      <c r="E54" s="1">
        <v>0.01</v>
      </c>
      <c r="F54" s="1">
        <v>4</v>
      </c>
      <c r="G54" s="1">
        <v>350.9</v>
      </c>
      <c r="H54" s="1">
        <v>185.4</v>
      </c>
      <c r="I54" s="1">
        <v>10.592771897313495</v>
      </c>
      <c r="J54" s="1">
        <v>1.5415189227786446</v>
      </c>
      <c r="K54" s="1">
        <v>1.8926645091693635</v>
      </c>
    </row>
    <row r="55" spans="1:11" s="1" customFormat="1">
      <c r="A55" s="1">
        <v>8</v>
      </c>
      <c r="B55" s="76">
        <v>40</v>
      </c>
      <c r="C55" s="68" t="s">
        <v>58</v>
      </c>
      <c r="D55" s="61">
        <v>0.14499999999999999</v>
      </c>
      <c r="E55" s="61">
        <v>0.01</v>
      </c>
      <c r="F55" s="68">
        <v>1</v>
      </c>
      <c r="G55" s="62">
        <v>242.2</v>
      </c>
      <c r="H55" s="62">
        <v>137.4</v>
      </c>
      <c r="I55" s="61">
        <v>1.6769221976411697</v>
      </c>
      <c r="J55" s="61">
        <v>0.57125951579014067</v>
      </c>
      <c r="K55" s="63">
        <v>1.7627365356622997</v>
      </c>
    </row>
    <row r="56" spans="1:11" s="1" customFormat="1">
      <c r="A56" s="1">
        <v>8</v>
      </c>
      <c r="B56" s="76">
        <v>40</v>
      </c>
      <c r="C56" s="68" t="s">
        <v>64</v>
      </c>
      <c r="D56" s="61">
        <v>0.14499999999999999</v>
      </c>
      <c r="E56" s="61">
        <v>0.01</v>
      </c>
      <c r="F56" s="60">
        <v>1</v>
      </c>
      <c r="G56" s="62">
        <v>209.8</v>
      </c>
      <c r="H56" s="62">
        <v>119.1</v>
      </c>
      <c r="I56" s="61">
        <v>1.4513057569279975</v>
      </c>
      <c r="J56" s="61">
        <v>0.49744564095896804</v>
      </c>
      <c r="K56" s="63">
        <v>1.7615449202350968</v>
      </c>
    </row>
    <row r="57" spans="1:11" s="1" customFormat="1">
      <c r="B57" s="76"/>
      <c r="C57" s="68"/>
      <c r="D57" s="4"/>
      <c r="E57" s="50"/>
      <c r="F57" s="4"/>
    </row>
    <row r="58" spans="1:11" s="1" customFormat="1">
      <c r="B58" s="76"/>
      <c r="C58" s="68"/>
      <c r="D58" s="4"/>
      <c r="E58" s="50"/>
      <c r="F58" s="4"/>
    </row>
    <row r="59" spans="1:11">
      <c r="A59" s="1"/>
      <c r="B59" s="76"/>
      <c r="C59" s="68"/>
      <c r="D59"/>
      <c r="G59"/>
      <c r="H59"/>
    </row>
    <row r="60" spans="1:11">
      <c r="A60" s="1"/>
      <c r="B60" s="76"/>
      <c r="C60" s="60"/>
      <c r="D60"/>
      <c r="G60"/>
      <c r="H60"/>
    </row>
    <row r="61" spans="1:11">
      <c r="A61" s="1"/>
      <c r="B61" s="76"/>
      <c r="C61" s="60"/>
      <c r="D61" s="61"/>
      <c r="E61" s="61"/>
      <c r="G61" s="62"/>
      <c r="H61" s="62"/>
      <c r="I61" s="61"/>
      <c r="J61" s="67"/>
      <c r="K61" s="63"/>
    </row>
    <row r="62" spans="1:11">
      <c r="A62" s="1"/>
      <c r="B62" s="76"/>
      <c r="C62" s="60"/>
      <c r="D62" s="61"/>
      <c r="E62" s="61"/>
      <c r="G62" s="62"/>
      <c r="H62" s="62"/>
      <c r="I62" s="61"/>
      <c r="J62" s="67"/>
      <c r="K62" s="63"/>
    </row>
    <row r="63" spans="1:11">
      <c r="A63" s="1"/>
      <c r="B63" s="76"/>
      <c r="C63" s="60"/>
      <c r="D63" s="61"/>
      <c r="E63" s="61"/>
      <c r="G63" s="62"/>
      <c r="H63" s="62"/>
      <c r="I63" s="61"/>
      <c r="J63" s="67"/>
      <c r="K63" s="63"/>
    </row>
    <row r="64" spans="1:11">
      <c r="A64" s="1"/>
      <c r="B64" s="76"/>
      <c r="C64" s="60"/>
      <c r="D64" s="61"/>
      <c r="E64" s="61"/>
      <c r="G64" s="62"/>
      <c r="H64" s="62"/>
      <c r="I64" s="61"/>
      <c r="J64" s="67"/>
      <c r="K64" s="63"/>
    </row>
    <row r="65" spans="3:3">
      <c r="C65" s="68"/>
    </row>
    <row r="66" spans="3:3">
      <c r="C66" s="68"/>
    </row>
    <row r="67" spans="3:3">
      <c r="C67" s="68"/>
    </row>
    <row r="68" spans="3:3">
      <c r="C68" s="68"/>
    </row>
    <row r="69" spans="3:3">
      <c r="C69" s="68"/>
    </row>
    <row r="70" spans="3:3">
      <c r="C70" s="68"/>
    </row>
    <row r="71" spans="3:3">
      <c r="C71" s="68"/>
    </row>
    <row r="72" spans="3:3">
      <c r="C72" s="68"/>
    </row>
    <row r="73" spans="3:3">
      <c r="C73" s="68"/>
    </row>
    <row r="74" spans="3:3">
      <c r="C74" s="68"/>
    </row>
    <row r="75" spans="3:3">
      <c r="C75" s="68"/>
    </row>
    <row r="76" spans="3:3">
      <c r="C76" s="68"/>
    </row>
  </sheetData>
  <sortState ref="A17:K56">
    <sortCondition ref="A17:A56"/>
    <sortCondition ref="B17:B56"/>
  </sortState>
  <phoneticPr fontId="0" type="noConversion"/>
  <pageMargins left="0.75" right="0.5" top="1" bottom="1" header="0.5" footer="0.5"/>
  <pageSetup scale="85"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cp:lastModifiedBy>samanp</cp:lastModifiedBy>
  <cp:lastPrinted>2011-08-20T03:50:05Z</cp:lastPrinted>
  <dcterms:created xsi:type="dcterms:W3CDTF">2000-07-17T18:17:12Z</dcterms:created>
  <dcterms:modified xsi:type="dcterms:W3CDTF">2012-05-25T22:17:47Z</dcterms:modified>
</cp:coreProperties>
</file>