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30" yWindow="30" windowWidth="12150" windowHeight="9240" activeTab="1"/>
  </bookViews>
  <sheets>
    <sheet name="DataStation 1" sheetId="1" r:id="rId1"/>
    <sheet name="Station 1 comparison" sheetId="4" r:id="rId2"/>
    <sheet name="Station 4 comparison" sheetId="2" r:id="rId3"/>
    <sheet name="Station 3 comparison" sheetId="3" r:id="rId4"/>
  </sheets>
  <definedNames>
    <definedName name="_xlnm.Print_Area" localSheetId="0">'DataStation 1'!$A:$K</definedName>
    <definedName name="_xlnm.Print_Titles" localSheetId="0">'DataStation 1'!$3:$16</definedName>
  </definedNames>
  <calcPr calcId="145621"/>
</workbook>
</file>

<file path=xl/calcChain.xml><?xml version="1.0" encoding="utf-8"?>
<calcChain xmlns="http://schemas.openxmlformats.org/spreadsheetml/2006/main">
  <c r="B10" i="4" l="1"/>
  <c r="B11" i="4"/>
  <c r="B12" i="4"/>
  <c r="B43" i="1" l="1"/>
  <c r="B44" i="1"/>
  <c r="B45" i="1"/>
  <c r="B46" i="1"/>
  <c r="B47" i="1"/>
  <c r="B4" i="2" l="1"/>
  <c r="B3" i="2"/>
  <c r="B2" i="2"/>
  <c r="I19" i="1" l="1"/>
  <c r="J19" i="1"/>
  <c r="K19" i="1"/>
  <c r="I28" i="1"/>
  <c r="J28" i="1"/>
  <c r="K28" i="1"/>
  <c r="I22" i="1"/>
  <c r="J22" i="1"/>
  <c r="K22" i="1"/>
  <c r="I26" i="1"/>
  <c r="J26" i="1"/>
  <c r="K26" i="1"/>
  <c r="I34" i="1"/>
  <c r="J34" i="1"/>
  <c r="K34" i="1"/>
  <c r="I21" i="1"/>
  <c r="J21" i="1"/>
  <c r="K21" i="1"/>
  <c r="I35" i="1"/>
  <c r="J35" i="1"/>
  <c r="K35" i="1"/>
  <c r="I37" i="1"/>
  <c r="J37" i="1"/>
  <c r="K37" i="1"/>
  <c r="I33" i="1"/>
  <c r="J33" i="1"/>
  <c r="K33" i="1"/>
  <c r="I20" i="1"/>
  <c r="J20" i="1"/>
  <c r="K20" i="1"/>
  <c r="I25" i="1"/>
  <c r="J25" i="1"/>
  <c r="K25" i="1"/>
  <c r="I29" i="1"/>
  <c r="J29" i="1"/>
  <c r="I32" i="1"/>
  <c r="J32" i="1"/>
  <c r="I38" i="1"/>
  <c r="J38" i="1"/>
  <c r="I24" i="1"/>
  <c r="J24" i="1"/>
  <c r="I30" i="1"/>
  <c r="J30" i="1"/>
  <c r="I36" i="1"/>
  <c r="J36" i="1"/>
  <c r="I18" i="1"/>
  <c r="J18" i="1"/>
  <c r="I27" i="1"/>
  <c r="J27" i="1"/>
  <c r="I23" i="1"/>
  <c r="J23" i="1"/>
  <c r="K17" i="1"/>
  <c r="K29" i="1"/>
  <c r="K32" i="1"/>
  <c r="K38" i="1"/>
  <c r="K24" i="1"/>
  <c r="K30" i="1"/>
  <c r="K36" i="1"/>
  <c r="K18" i="1"/>
  <c r="K27" i="1"/>
  <c r="K23" i="1"/>
  <c r="K31" i="1"/>
  <c r="J17" i="1"/>
  <c r="I17" i="1"/>
  <c r="J31" i="1"/>
  <c r="I31" i="1"/>
</calcChain>
</file>

<file path=xl/sharedStrings.xml><?xml version="1.0" encoding="utf-8"?>
<sst xmlns="http://schemas.openxmlformats.org/spreadsheetml/2006/main" count="57" uniqueCount="50">
  <si>
    <t>UW</t>
  </si>
  <si>
    <t>University of Washington Oceanography Technical Services</t>
  </si>
  <si>
    <t>School of Oceanography</t>
  </si>
  <si>
    <t>Katherine A. Krogslund, Manager</t>
  </si>
  <si>
    <t>University of Washington</t>
  </si>
  <si>
    <t>Phone:</t>
  </si>
  <si>
    <t>(206) 543-9235</t>
  </si>
  <si>
    <t>Seattle, WA  98195-7940</t>
  </si>
  <si>
    <t>E-Mail:</t>
  </si>
  <si>
    <t>kkrog@u.washington.edu</t>
  </si>
  <si>
    <t>Date:</t>
  </si>
  <si>
    <t>Analyst:</t>
  </si>
  <si>
    <t>Dilution</t>
  </si>
  <si>
    <t>Fo</t>
  </si>
  <si>
    <t>Fa</t>
  </si>
  <si>
    <t>Chlorophyll</t>
  </si>
  <si>
    <t>Phaeopigment</t>
  </si>
  <si>
    <t>Fo/Fa</t>
  </si>
  <si>
    <t>Factor</t>
  </si>
  <si>
    <t>Ratio</t>
  </si>
  <si>
    <t xml:space="preserve"> </t>
  </si>
  <si>
    <t>Chlorophyll Sample Analyses, Turner Model TD700 Fluorometer</t>
  </si>
  <si>
    <t>Vol</t>
  </si>
  <si>
    <t>Fo/Fa Max</t>
  </si>
  <si>
    <t>K</t>
  </si>
  <si>
    <t>Box 355351</t>
  </si>
  <si>
    <t xml:space="preserve">Marine Chemistry Laboratory </t>
  </si>
  <si>
    <t>Filename:</t>
  </si>
  <si>
    <t>(L)</t>
  </si>
  <si>
    <t>Extraction</t>
  </si>
  <si>
    <t>Volume</t>
  </si>
  <si>
    <t>Filtered</t>
  </si>
  <si>
    <t>(ug/L)</t>
  </si>
  <si>
    <t>Academic fluorometer</t>
  </si>
  <si>
    <t>Multi-Optional Raw Fluorescence Mode</t>
  </si>
  <si>
    <t>Depth</t>
  </si>
  <si>
    <t>Greengrove</t>
  </si>
  <si>
    <t>notes</t>
  </si>
  <si>
    <t>Station</t>
  </si>
  <si>
    <t>Quartermaster Harbor, sampled 12/16/2011</t>
  </si>
  <si>
    <t>20120319chlorocot</t>
  </si>
  <si>
    <t>Sam, Elisa</t>
  </si>
  <si>
    <t>centrifuged twice</t>
  </si>
  <si>
    <t>Depth (m)</t>
  </si>
  <si>
    <t>Station 1</t>
  </si>
  <si>
    <t>Station 3</t>
  </si>
  <si>
    <t>Station 4</t>
  </si>
  <si>
    <t>Chloro</t>
  </si>
  <si>
    <t>Lab Analysis Chlorophyll (ug/L)</t>
  </si>
  <si>
    <t>CTD Analysis Flourescnece(ug/L)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</si>
</sst>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"/>
  </numFmts>
  <fonts count="12">
    <font>
      <sz val="10"/>
      <name val="Geneva"/>
    </font>
    <font>
      <b/>
      <sz val="10"/>
      <name val="Geneva"/>
    </font>
    <font>
      <i/>
      <sz val="10"/>
      <name val="Geneva"/>
    </font>
    <font>
      <sz val="9"/>
      <name val="Geneva"/>
    </font>
    <font>
      <sz val="12"/>
      <name val="Geneva"/>
    </font>
    <font>
      <sz val="9"/>
      <color indexed="39"/>
      <name val="Geneva"/>
    </font>
    <font>
      <sz val="48"/>
      <color indexed="28"/>
      <name val="Poster Bodoni ATT"/>
      <family val="1"/>
    </font>
    <font>
      <sz val="12"/>
      <color indexed="28"/>
      <name val="Poster Bodoni ATT"/>
      <family val="1"/>
    </font>
    <font>
      <b/>
      <sz val="12"/>
      <name val="Geneva"/>
    </font>
    <font>
      <sz val="10"/>
      <name val="Geneva"/>
    </font>
    <font>
      <sz val="9"/>
      <color indexed="56"/>
      <name val="Genev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12"/>
      </bottom>
      <diagonal/>
    </border>
    <border>
      <left/>
      <right/>
      <top/>
      <bottom style="double">
        <color indexed="56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0" xfId="0" applyFont="1"/>
    <xf numFmtId="166" fontId="4" fillId="0" borderId="0" xfId="0" applyNumberFormat="1" applyFont="1"/>
    <xf numFmtId="0" fontId="2" fillId="0" borderId="0" xfId="0" applyFont="1"/>
    <xf numFmtId="166" fontId="0" fillId="0" borderId="0" xfId="0" applyNumberFormat="1"/>
    <xf numFmtId="165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165" fontId="0" fillId="2" borderId="0" xfId="0" applyNumberFormat="1" applyFill="1" applyBorder="1" applyAlignment="1">
      <alignment horizontal="right"/>
    </xf>
    <xf numFmtId="166" fontId="0" fillId="2" borderId="3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4" xfId="0" applyFill="1" applyBorder="1"/>
    <xf numFmtId="0" fontId="0" fillId="2" borderId="5" xfId="0" applyFill="1" applyBorder="1" applyAlignment="1">
      <alignment horizontal="right"/>
    </xf>
    <xf numFmtId="15" fontId="0" fillId="2" borderId="6" xfId="0" applyNumberFormat="1" applyFill="1" applyBorder="1"/>
    <xf numFmtId="165" fontId="0" fillId="2" borderId="7" xfId="0" applyNumberFormat="1" applyFill="1" applyBorder="1" applyAlignment="1">
      <alignment horizontal="right"/>
    </xf>
    <xf numFmtId="2" fontId="0" fillId="2" borderId="5" xfId="0" applyNumberFormat="1" applyFill="1" applyBorder="1"/>
    <xf numFmtId="2" fontId="0" fillId="2" borderId="5" xfId="0" applyNumberFormat="1" applyFill="1" applyBorder="1" applyAlignment="1">
      <alignment horizontal="right"/>
    </xf>
    <xf numFmtId="1" fontId="0" fillId="2" borderId="0" xfId="0" applyNumberFormat="1" applyFill="1" applyBorder="1"/>
    <xf numFmtId="0" fontId="0" fillId="0" borderId="0" xfId="0" applyFont="1" applyAlignment="1"/>
    <xf numFmtId="0" fontId="0" fillId="0" borderId="0" xfId="0" applyAlignment="1"/>
    <xf numFmtId="1" fontId="0" fillId="2" borderId="0" xfId="0" applyNumberFormat="1" applyFill="1" applyBorder="1" applyAlignment="1"/>
    <xf numFmtId="2" fontId="0" fillId="2" borderId="5" xfId="0" applyNumberFormat="1" applyFill="1" applyBorder="1" applyAlignment="1"/>
    <xf numFmtId="164" fontId="3" fillId="0" borderId="0" xfId="0" applyNumberFormat="1" applyFont="1" applyAlignment="1"/>
    <xf numFmtId="166" fontId="0" fillId="3" borderId="5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1" fontId="0" fillId="2" borderId="0" xfId="0" applyNumberFormat="1" applyFill="1" applyBorder="1" applyAlignment="1">
      <alignment horizontal="righ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2" borderId="2" xfId="0" applyNumberFormat="1" applyFill="1" applyBorder="1" applyAlignment="1">
      <alignment horizontal="right"/>
    </xf>
    <xf numFmtId="166" fontId="0" fillId="2" borderId="0" xfId="0" applyNumberFormat="1" applyFill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/>
    <xf numFmtId="166" fontId="8" fillId="0" borderId="0" xfId="0" applyNumberFormat="1" applyFont="1"/>
    <xf numFmtId="0" fontId="1" fillId="0" borderId="0" xfId="0" applyFont="1"/>
    <xf numFmtId="165" fontId="8" fillId="0" borderId="0" xfId="0" applyNumberFormat="1" applyFont="1"/>
    <xf numFmtId="0" fontId="1" fillId="0" borderId="0" xfId="0" applyFont="1" applyAlignment="1"/>
    <xf numFmtId="0" fontId="8" fillId="0" borderId="0" xfId="0" applyFont="1" applyAlignment="1"/>
    <xf numFmtId="165" fontId="8" fillId="0" borderId="0" xfId="0" applyNumberFormat="1" applyFont="1" applyAlignment="1"/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6" fontId="0" fillId="2" borderId="2" xfId="0" applyNumberFormat="1" applyFill="1" applyBorder="1"/>
    <xf numFmtId="0" fontId="0" fillId="2" borderId="2" xfId="0" applyFill="1" applyBorder="1" applyAlignment="1"/>
    <xf numFmtId="166" fontId="0" fillId="2" borderId="0" xfId="0" applyNumberFormat="1" applyFill="1" applyBorder="1"/>
    <xf numFmtId="0" fontId="0" fillId="2" borderId="0" xfId="0" applyFill="1" applyBorder="1" applyAlignment="1"/>
    <xf numFmtId="0" fontId="0" fillId="2" borderId="7" xfId="0" applyFill="1" applyBorder="1"/>
    <xf numFmtId="165" fontId="5" fillId="0" borderId="8" xfId="0" applyNumberFormat="1" applyFont="1" applyBorder="1" applyAlignment="1">
      <alignment horizontal="center"/>
    </xf>
    <xf numFmtId="0" fontId="0" fillId="3" borderId="5" xfId="0" applyFill="1" applyBorder="1" applyAlignment="1">
      <alignment horizontal="right"/>
    </xf>
    <xf numFmtId="165" fontId="0" fillId="3" borderId="0" xfId="0" applyNumberFormat="1" applyFill="1" applyAlignment="1">
      <alignment horizontal="right"/>
    </xf>
    <xf numFmtId="166" fontId="3" fillId="0" borderId="0" xfId="0" applyNumberFormat="1" applyFont="1"/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9" xfId="0" applyFon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" fontId="0" fillId="2" borderId="0" xfId="0" applyNumberFormat="1" applyFill="1" applyBorder="1"/>
    <xf numFmtId="0" fontId="0" fillId="2" borderId="10" xfId="0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2" borderId="0" xfId="0" applyNumberFormat="1" applyFill="1" applyBorder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Station</a:t>
            </a:r>
            <a:r>
              <a:rPr lang="en-US" baseline="0"/>
              <a:t> 1: Comparison of Chlorophyll Measurement Methods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-9.0237532808398954E-2"/>
                  <c:y val="0.21172389909594633"/>
                </c:manualLayout>
              </c:layout>
              <c:numFmt formatCode="General" sourceLinked="0"/>
            </c:trendlineLbl>
          </c:trendline>
          <c:xVal>
            <c:numRef>
              <c:f>'DataStation 1'!$B$43:$B$47</c:f>
              <c:numCache>
                <c:formatCode>0.00</c:formatCode>
                <c:ptCount val="5"/>
                <c:pt idx="0" formatCode="General">
                  <c:v>1.6633212065343477</c:v>
                </c:pt>
                <c:pt idx="1">
                  <c:v>1.4529058735287999</c:v>
                </c:pt>
                <c:pt idx="2">
                  <c:v>0.72965316996600516</c:v>
                </c:pt>
                <c:pt idx="3" formatCode="General">
                  <c:v>0.61844506621022144</c:v>
                </c:pt>
                <c:pt idx="4" formatCode="General">
                  <c:v>0.52403818676286562</c:v>
                </c:pt>
              </c:numCache>
            </c:numRef>
          </c:xVal>
          <c:yVal>
            <c:numRef>
              <c:f>'DataStation 1'!$C$43:$C$47</c:f>
              <c:numCache>
                <c:formatCode>0.0</c:formatCode>
                <c:ptCount val="5"/>
                <c:pt idx="0" formatCode="General">
                  <c:v>2.4796999999999998</c:v>
                </c:pt>
                <c:pt idx="1">
                  <c:v>6.3117000000000001</c:v>
                </c:pt>
                <c:pt idx="2">
                  <c:v>2.8576000000000001</c:v>
                </c:pt>
                <c:pt idx="3">
                  <c:v>2.2250000000000001</c:v>
                </c:pt>
                <c:pt idx="4">
                  <c:v>2.1846999999999999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84576"/>
        <c:axId val="117787264"/>
      </c:scatterChart>
      <c:valAx>
        <c:axId val="11778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Lab Chlorophyll Analysis (ug/L)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87264"/>
        <c:crosses val="autoZero"/>
        <c:crossBetween val="midCat"/>
      </c:valAx>
      <c:valAx>
        <c:axId val="117787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aseline="0"/>
                  <a:t>CTD Fluorescence Analysis (ug/L)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1111111111111112E-2"/>
              <c:y val="0.287212379702537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784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Comparison of Chlorophyll Measurement Methods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rgbClr val="00B050"/>
              </a:solidFill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0"/>
            <c:trendlineLbl>
              <c:layout>
                <c:manualLayout>
                  <c:x val="0.13873556430446193"/>
                  <c:y val="0.28021252551764364"/>
                </c:manualLayout>
              </c:layout>
              <c:numFmt formatCode="General" sourceLinked="0"/>
            </c:trendlineLbl>
          </c:trendline>
          <c:xVal>
            <c:numRef>
              <c:f>'Station 1 comparison'!$B$2:$B$12</c:f>
              <c:numCache>
                <c:formatCode>0.00</c:formatCode>
                <c:ptCount val="11"/>
                <c:pt idx="0" formatCode="General">
                  <c:v>1.6633212065343477</c:v>
                </c:pt>
                <c:pt idx="1">
                  <c:v>1.4529058735287999</c:v>
                </c:pt>
                <c:pt idx="2">
                  <c:v>0.72965316996600516</c:v>
                </c:pt>
                <c:pt idx="3" formatCode="General">
                  <c:v>0.61844506621022144</c:v>
                </c:pt>
                <c:pt idx="4" formatCode="General">
                  <c:v>0.52403818676286562</c:v>
                </c:pt>
                <c:pt idx="5" formatCode="General">
                  <c:v>0.78485719269369647</c:v>
                </c:pt>
                <c:pt idx="6" formatCode="General">
                  <c:v>0.81045905830653853</c:v>
                </c:pt>
                <c:pt idx="7" formatCode="General">
                  <c:v>0.55844069368012239</c:v>
                </c:pt>
                <c:pt idx="8" formatCode="General">
                  <c:v>0.63524629051864934</c:v>
                </c:pt>
                <c:pt idx="9" formatCode="General">
                  <c:v>0.68484990514353128</c:v>
                </c:pt>
                <c:pt idx="10" formatCode="General">
                  <c:v>0.70965171245597225</c:v>
                </c:pt>
              </c:numCache>
            </c:numRef>
          </c:xVal>
          <c:yVal>
            <c:numRef>
              <c:f>'Station 1 comparison'!$C$2:$C$12</c:f>
              <c:numCache>
                <c:formatCode>0.0</c:formatCode>
                <c:ptCount val="11"/>
                <c:pt idx="0" formatCode="General">
                  <c:v>2.4796999999999998</c:v>
                </c:pt>
                <c:pt idx="1">
                  <c:v>6.3117000000000001</c:v>
                </c:pt>
                <c:pt idx="2">
                  <c:v>2.8576000000000001</c:v>
                </c:pt>
                <c:pt idx="3">
                  <c:v>2.2250000000000001</c:v>
                </c:pt>
                <c:pt idx="4">
                  <c:v>2.1846999999999999</c:v>
                </c:pt>
                <c:pt idx="5" formatCode="General">
                  <c:v>1.8583000000000001</c:v>
                </c:pt>
                <c:pt idx="6" formatCode="General">
                  <c:v>2.6503999999999999</c:v>
                </c:pt>
                <c:pt idx="7" formatCode="General">
                  <c:v>2.6057000000000001</c:v>
                </c:pt>
                <c:pt idx="8" formatCode="General">
                  <c:v>1.9839</c:v>
                </c:pt>
                <c:pt idx="9" formatCode="General">
                  <c:v>2.5066000000000002</c:v>
                </c:pt>
                <c:pt idx="10" formatCode="General">
                  <c:v>2.5386000000000002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940992"/>
        <c:axId val="117942912"/>
      </c:scatterChart>
      <c:valAx>
        <c:axId val="11794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Lab</a:t>
                </a:r>
                <a:r>
                  <a:rPr lang="en-US" baseline="0"/>
                  <a:t> Analysis Chlorophyll (ug/L)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942912"/>
        <c:crosses val="autoZero"/>
        <c:crossBetween val="midCat"/>
      </c:valAx>
      <c:valAx>
        <c:axId val="117942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CTD Analysis Flourescnece (ug/L)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176169072615923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940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Station</a:t>
            </a:r>
            <a:r>
              <a:rPr lang="en-US" baseline="0"/>
              <a:t> 4: </a:t>
            </a:r>
            <a:r>
              <a:rPr lang="en-US" sz="1800" b="1" i="0" baseline="0">
                <a:effectLst/>
              </a:rPr>
              <a:t>Comparison of Chlorophyll Measurement Methods</a:t>
            </a:r>
            <a:endParaRPr lang="en-US">
              <a:effectLst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0.23304243219597551"/>
                  <c:y val="-9.5156386701662293E-2"/>
                </c:manualLayout>
              </c:layout>
              <c:numFmt formatCode="General" sourceLinked="0"/>
            </c:trendlineLbl>
          </c:trendline>
          <c:xVal>
            <c:numRef>
              <c:f>'Station 4 comparison'!$B$2:$B$4</c:f>
              <c:numCache>
                <c:formatCode>0.00</c:formatCode>
                <c:ptCount val="3"/>
                <c:pt idx="0" formatCode="General">
                  <c:v>0.78485719269369647</c:v>
                </c:pt>
                <c:pt idx="1">
                  <c:v>0.81045905830653853</c:v>
                </c:pt>
                <c:pt idx="2">
                  <c:v>0.55844069368012239</c:v>
                </c:pt>
              </c:numCache>
            </c:numRef>
          </c:xVal>
          <c:yVal>
            <c:numRef>
              <c:f>'Station 4 comparison'!$C$2:$C$4</c:f>
              <c:numCache>
                <c:formatCode>General</c:formatCode>
                <c:ptCount val="3"/>
                <c:pt idx="0">
                  <c:v>1.8583000000000001</c:v>
                </c:pt>
                <c:pt idx="1">
                  <c:v>2.6503999999999999</c:v>
                </c:pt>
                <c:pt idx="2">
                  <c:v>2.6057000000000001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48128"/>
        <c:axId val="156850048"/>
      </c:scatterChart>
      <c:valAx>
        <c:axId val="15684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Lab</a:t>
                </a:r>
                <a:r>
                  <a:rPr lang="en-US" baseline="0"/>
                  <a:t> Chlorophyll Analysis (ug/L)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850048"/>
        <c:crosses val="autoZero"/>
        <c:crossBetween val="midCat"/>
      </c:valAx>
      <c:valAx>
        <c:axId val="156850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CTD</a:t>
                </a:r>
                <a:r>
                  <a:rPr lang="en-US" baseline="0"/>
                  <a:t> Chlorophyll Analysis (ug/L)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5000000000000001E-2"/>
              <c:y val="0.291842009332166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6848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Station 3: Comparison of Chlorophyll Measurement Methods 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0"/>
            <c:trendlineLbl>
              <c:layout>
                <c:manualLayout>
                  <c:x val="-3.2502187226596674E-3"/>
                  <c:y val="0.10927456984543599"/>
                </c:manualLayout>
              </c:layout>
              <c:numFmt formatCode="General" sourceLinked="0"/>
            </c:trendlineLbl>
          </c:trendline>
          <c:xVal>
            <c:numRef>
              <c:f>'Station 1 comparison'!$B$10:$B$12</c:f>
              <c:numCache>
                <c:formatCode>General</c:formatCode>
                <c:ptCount val="3"/>
                <c:pt idx="0">
                  <c:v>0.63524629051864934</c:v>
                </c:pt>
                <c:pt idx="1">
                  <c:v>0.68484990514353128</c:v>
                </c:pt>
                <c:pt idx="2">
                  <c:v>0.70965171245597225</c:v>
                </c:pt>
              </c:numCache>
            </c:numRef>
          </c:xVal>
          <c:yVal>
            <c:numRef>
              <c:f>'Station 1 comparison'!$C$10:$C$12</c:f>
              <c:numCache>
                <c:formatCode>General</c:formatCode>
                <c:ptCount val="3"/>
                <c:pt idx="0">
                  <c:v>1.9839</c:v>
                </c:pt>
                <c:pt idx="1">
                  <c:v>2.5066000000000002</c:v>
                </c:pt>
                <c:pt idx="2">
                  <c:v>2.5386000000000002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67584"/>
        <c:axId val="156869760"/>
      </c:scatterChart>
      <c:valAx>
        <c:axId val="1568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Chlorophyll Analysis (ug/L)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869760"/>
        <c:crosses val="autoZero"/>
        <c:crossBetween val="midCat"/>
      </c:valAx>
      <c:valAx>
        <c:axId val="156869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Fluorescence Analysis (ug/L)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867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49</xdr:row>
      <xdr:rowOff>14287</xdr:rowOff>
    </xdr:from>
    <xdr:to>
      <xdr:col>7</xdr:col>
      <xdr:colOff>619125</xdr:colOff>
      <xdr:row>66</xdr:row>
      <xdr:rowOff>4762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15</xdr:row>
      <xdr:rowOff>66675</xdr:rowOff>
    </xdr:from>
    <xdr:to>
      <xdr:col>6</xdr:col>
      <xdr:colOff>47624</xdr:colOff>
      <xdr:row>36</xdr:row>
      <xdr:rowOff>80962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119062</xdr:rowOff>
    </xdr:from>
    <xdr:to>
      <xdr:col>13</xdr:col>
      <xdr:colOff>361950</xdr:colOff>
      <xdr:row>30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13</xdr:row>
      <xdr:rowOff>119062</xdr:rowOff>
    </xdr:from>
    <xdr:to>
      <xdr:col>13</xdr:col>
      <xdr:colOff>361950</xdr:colOff>
      <xdr:row>30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opLeftCell="A17" workbookViewId="0">
      <selection activeCell="C49" sqref="C49"/>
    </sheetView>
  </sheetViews>
  <sheetFormatPr defaultColWidth="11.5703125" defaultRowHeight="12.75"/>
  <cols>
    <col min="1" max="1" width="10.7109375" customWidth="1"/>
    <col min="2" max="2" width="7.85546875" bestFit="1" customWidth="1"/>
    <col min="3" max="4" width="11.42578125" style="7" customWidth="1"/>
    <col min="5" max="5" width="8.85546875" bestFit="1" customWidth="1"/>
    <col min="6" max="6" width="7.85546875" bestFit="1" customWidth="1"/>
    <col min="7" max="7" width="10.5703125" style="28" customWidth="1"/>
    <col min="8" max="8" width="12.5703125" style="28" customWidth="1"/>
    <col min="9" max="9" width="14.42578125" bestFit="1" customWidth="1"/>
    <col min="10" max="10" width="16.42578125" customWidth="1"/>
    <col min="11" max="11" width="5.42578125" bestFit="1" customWidth="1"/>
    <col min="12" max="12" width="14.28515625" bestFit="1" customWidth="1"/>
  </cols>
  <sheetData>
    <row r="1" spans="1:13" ht="56.1" customHeight="1">
      <c r="A1" s="41" t="s">
        <v>0</v>
      </c>
    </row>
    <row r="2" spans="1:13" ht="15.75">
      <c r="A2" s="42" t="s">
        <v>1</v>
      </c>
    </row>
    <row r="3" spans="1:13" ht="15.75">
      <c r="A3" s="43" t="s">
        <v>2</v>
      </c>
      <c r="B3" s="43"/>
      <c r="C3" s="44"/>
      <c r="D3" s="44"/>
      <c r="E3" s="45"/>
      <c r="F3" s="45"/>
      <c r="G3" s="43" t="s">
        <v>26</v>
      </c>
      <c r="H3" s="46"/>
      <c r="I3" s="47"/>
      <c r="J3" s="45"/>
      <c r="K3" s="45"/>
    </row>
    <row r="4" spans="1:13" ht="15.75">
      <c r="A4" s="43" t="s">
        <v>25</v>
      </c>
      <c r="B4" s="43"/>
      <c r="C4" s="44"/>
      <c r="D4" s="44"/>
      <c r="E4" s="45"/>
      <c r="F4" s="45"/>
      <c r="G4" s="44" t="s">
        <v>3</v>
      </c>
      <c r="H4" s="46"/>
      <c r="I4" s="47"/>
      <c r="J4" s="45"/>
      <c r="K4" s="45"/>
    </row>
    <row r="5" spans="1:13" ht="15.75">
      <c r="A5" s="43" t="s">
        <v>4</v>
      </c>
      <c r="B5" s="43"/>
      <c r="C5" s="44"/>
      <c r="D5" s="44"/>
      <c r="E5" s="45"/>
      <c r="F5" s="45"/>
      <c r="G5" s="44" t="s">
        <v>5</v>
      </c>
      <c r="H5" s="46"/>
      <c r="I5" s="48" t="s">
        <v>6</v>
      </c>
      <c r="J5" s="45"/>
      <c r="K5" s="45"/>
    </row>
    <row r="6" spans="1:13" ht="15.75">
      <c r="A6" s="43" t="s">
        <v>7</v>
      </c>
      <c r="B6" s="43"/>
      <c r="C6" s="44"/>
      <c r="D6" s="44"/>
      <c r="E6" s="45"/>
      <c r="F6" s="45"/>
      <c r="G6" s="43" t="s">
        <v>8</v>
      </c>
      <c r="H6" s="45"/>
      <c r="I6" s="49" t="s">
        <v>9</v>
      </c>
      <c r="J6" s="45"/>
      <c r="K6" s="45"/>
    </row>
    <row r="7" spans="1:13" ht="15">
      <c r="A7" t="s">
        <v>33</v>
      </c>
      <c r="B7" s="8"/>
      <c r="C7" s="9"/>
      <c r="D7" s="9"/>
      <c r="G7"/>
      <c r="H7"/>
    </row>
    <row r="8" spans="1:13" ht="13.5" thickBot="1">
      <c r="A8" s="10" t="s">
        <v>21</v>
      </c>
      <c r="C8" s="11"/>
      <c r="D8" s="11"/>
      <c r="E8" s="11"/>
      <c r="F8" s="12"/>
      <c r="G8" s="27"/>
      <c r="H8" s="28" t="s">
        <v>34</v>
      </c>
    </row>
    <row r="9" spans="1:13" ht="13.5" thickTop="1">
      <c r="A9" s="13" t="s">
        <v>36</v>
      </c>
      <c r="B9" s="33"/>
      <c r="C9" s="14"/>
      <c r="D9" s="14"/>
      <c r="E9" s="14"/>
      <c r="F9" s="53"/>
      <c r="G9" s="54"/>
      <c r="H9" s="39"/>
      <c r="I9" s="39" t="s">
        <v>10</v>
      </c>
      <c r="J9" s="22">
        <v>39572</v>
      </c>
    </row>
    <row r="10" spans="1:13">
      <c r="A10" s="15" t="s">
        <v>39</v>
      </c>
      <c r="B10" s="16"/>
      <c r="C10" s="76">
        <v>39525</v>
      </c>
      <c r="D10" s="76"/>
      <c r="E10" s="71"/>
      <c r="F10" s="55"/>
      <c r="G10" s="56"/>
      <c r="H10" s="40"/>
      <c r="I10" s="40" t="s">
        <v>11</v>
      </c>
      <c r="J10" s="23" t="s">
        <v>41</v>
      </c>
    </row>
    <row r="11" spans="1:13">
      <c r="A11" s="18" t="s">
        <v>23</v>
      </c>
      <c r="B11" s="60">
        <v>2.02257</v>
      </c>
      <c r="C11" s="19"/>
      <c r="D11" s="19"/>
      <c r="E11" s="26"/>
      <c r="F11" s="29"/>
      <c r="G11" s="29"/>
      <c r="H11" s="34"/>
      <c r="I11" s="17"/>
      <c r="J11" s="57" t="s">
        <v>20</v>
      </c>
    </row>
    <row r="12" spans="1:13" ht="13.5" thickBot="1">
      <c r="A12" s="20" t="s">
        <v>24</v>
      </c>
      <c r="B12" s="32">
        <v>0.117303</v>
      </c>
      <c r="C12" s="21"/>
      <c r="D12" s="21"/>
      <c r="E12" s="24"/>
      <c r="F12" s="30"/>
      <c r="G12" s="30"/>
      <c r="H12" s="25"/>
      <c r="I12" s="59" t="s">
        <v>27</v>
      </c>
      <c r="J12" s="72" t="s">
        <v>40</v>
      </c>
    </row>
    <row r="13" spans="1:13" s="1" customFormat="1" thickTop="1">
      <c r="A13" s="2"/>
      <c r="B13" s="2"/>
      <c r="C13" s="5"/>
      <c r="D13" s="5"/>
      <c r="E13" s="3"/>
      <c r="F13" s="3"/>
      <c r="G13" s="31"/>
      <c r="H13" s="31"/>
      <c r="I13" s="6"/>
      <c r="J13" s="3"/>
      <c r="K13" s="4"/>
    </row>
    <row r="14" spans="1:13" s="1" customFormat="1" ht="12">
      <c r="C14" s="35" t="s">
        <v>30</v>
      </c>
      <c r="D14" s="35"/>
      <c r="E14" s="36" t="s">
        <v>29</v>
      </c>
      <c r="F14" s="35"/>
      <c r="G14" s="36"/>
      <c r="H14" s="36"/>
      <c r="I14" s="37"/>
      <c r="J14" s="35"/>
      <c r="K14" s="38"/>
    </row>
    <row r="15" spans="1:13" s="1" customFormat="1" ht="12">
      <c r="A15" s="67" t="s">
        <v>38</v>
      </c>
      <c r="B15" s="67" t="s">
        <v>35</v>
      </c>
      <c r="C15" s="35" t="s">
        <v>31</v>
      </c>
      <c r="D15" s="35"/>
      <c r="E15" s="36" t="s">
        <v>22</v>
      </c>
      <c r="F15" s="35" t="s">
        <v>12</v>
      </c>
      <c r="I15" s="37" t="s">
        <v>15</v>
      </c>
      <c r="J15" s="66" t="s">
        <v>16</v>
      </c>
      <c r="K15" s="38" t="s">
        <v>17</v>
      </c>
      <c r="M15" s="61"/>
    </row>
    <row r="16" spans="1:13" s="1" customFormat="1" thickBot="1">
      <c r="A16" s="68"/>
      <c r="B16" s="68"/>
      <c r="C16" s="50" t="s">
        <v>28</v>
      </c>
      <c r="D16" s="50"/>
      <c r="E16" s="51" t="s">
        <v>28</v>
      </c>
      <c r="F16" s="50" t="s">
        <v>18</v>
      </c>
      <c r="G16" s="51" t="s">
        <v>13</v>
      </c>
      <c r="H16" s="51" t="s">
        <v>14</v>
      </c>
      <c r="I16" s="58" t="s">
        <v>32</v>
      </c>
      <c r="J16" s="58" t="s">
        <v>32</v>
      </c>
      <c r="K16" s="52" t="s">
        <v>19</v>
      </c>
      <c r="L16" s="1" t="s">
        <v>37</v>
      </c>
    </row>
    <row r="17" spans="1:12" s="1" customFormat="1" ht="13.5" thickTop="1">
      <c r="A17" s="1">
        <v>1</v>
      </c>
      <c r="B17" s="1">
        <v>1</v>
      </c>
      <c r="C17" s="63">
        <v>0.14499999999999999</v>
      </c>
      <c r="D17" s="63"/>
      <c r="E17" s="63">
        <v>0.01</v>
      </c>
      <c r="F17" s="62">
        <v>1</v>
      </c>
      <c r="G17" s="64">
        <v>244.5</v>
      </c>
      <c r="H17" s="64">
        <v>133.6</v>
      </c>
      <c r="I17" s="63">
        <f t="shared" ref="I17:I38" si="0">($B$12)*($B$11)/($B$11-1)*(G17-H17)*(E17)/(C17)*(F17)</f>
        <v>1.7745293102901314</v>
      </c>
      <c r="J17" s="63">
        <f t="shared" ref="J17:J38" si="1">($B$12)*($B$11)/($B$11-1)*(($B$11*H17)-G17)*(E17)/(C17)*(F17)</f>
        <v>0.41147561630683444</v>
      </c>
      <c r="K17" s="65">
        <f t="shared" ref="K17:K38" si="2">$G17/$H17</f>
        <v>1.8300898203592815</v>
      </c>
    </row>
    <row r="18" spans="1:12" s="1" customFormat="1">
      <c r="A18" s="1">
        <v>1</v>
      </c>
      <c r="B18" s="1">
        <v>1</v>
      </c>
      <c r="C18" s="63">
        <v>0.14499999999999999</v>
      </c>
      <c r="D18" s="63"/>
      <c r="E18" s="63">
        <v>0.01</v>
      </c>
      <c r="F18" s="70">
        <v>1</v>
      </c>
      <c r="G18" s="64">
        <v>214.6</v>
      </c>
      <c r="H18" s="64">
        <v>117.6</v>
      </c>
      <c r="I18" s="63">
        <f t="shared" si="0"/>
        <v>1.5521131027785637</v>
      </c>
      <c r="J18" s="63">
        <f t="shared" si="1"/>
        <v>0.3720948266211605</v>
      </c>
      <c r="K18" s="65">
        <f t="shared" si="2"/>
        <v>1.8248299319727892</v>
      </c>
    </row>
    <row r="19" spans="1:12" s="1" customFormat="1">
      <c r="A19" s="1">
        <v>1</v>
      </c>
      <c r="B19" s="1">
        <v>24</v>
      </c>
      <c r="C19" s="63">
        <v>0.14499999999999999</v>
      </c>
      <c r="D19" s="63"/>
      <c r="E19" s="63">
        <v>0.01</v>
      </c>
      <c r="F19" s="62">
        <v>1</v>
      </c>
      <c r="G19" s="64">
        <v>336.9</v>
      </c>
      <c r="H19" s="64">
        <v>179.2</v>
      </c>
      <c r="I19" s="63">
        <f t="shared" si="0"/>
        <v>2.5233838794657681</v>
      </c>
      <c r="J19" s="63">
        <f t="shared" si="1"/>
        <v>0.40874248914333505</v>
      </c>
      <c r="K19" s="65">
        <f t="shared" si="2"/>
        <v>1.8800223214285714</v>
      </c>
    </row>
    <row r="20" spans="1:12" s="1" customFormat="1">
      <c r="A20" s="1">
        <v>1</v>
      </c>
      <c r="B20" s="1">
        <v>24</v>
      </c>
      <c r="C20" s="63">
        <v>0.14499999999999999</v>
      </c>
      <c r="D20" s="63"/>
      <c r="E20" s="63">
        <v>0.01</v>
      </c>
      <c r="F20" s="62">
        <v>1</v>
      </c>
      <c r="G20" s="64">
        <v>116.1</v>
      </c>
      <c r="H20" s="64">
        <v>92.2</v>
      </c>
      <c r="I20" s="63">
        <f t="shared" si="0"/>
        <v>0.38242786759183156</v>
      </c>
      <c r="J20" s="63">
        <f t="shared" si="1"/>
        <v>1.1261773287572718</v>
      </c>
      <c r="K20" s="65">
        <f t="shared" si="2"/>
        <v>1.2592190889370931</v>
      </c>
    </row>
    <row r="21" spans="1:12" s="1" customFormat="1">
      <c r="A21" s="1">
        <v>1</v>
      </c>
      <c r="B21" s="1">
        <v>56</v>
      </c>
      <c r="C21" s="63">
        <v>0.14499999999999999</v>
      </c>
      <c r="D21" s="63"/>
      <c r="E21" s="63">
        <v>0.01</v>
      </c>
      <c r="F21" s="62">
        <v>1</v>
      </c>
      <c r="G21" s="64">
        <v>110.2</v>
      </c>
      <c r="H21" s="64">
        <v>61.2</v>
      </c>
      <c r="I21" s="63">
        <f t="shared" si="0"/>
        <v>0.78405713439329516</v>
      </c>
      <c r="J21" s="63">
        <f t="shared" si="1"/>
        <v>0.21731637988615315</v>
      </c>
      <c r="K21" s="65">
        <f t="shared" si="2"/>
        <v>1.8006535947712419</v>
      </c>
      <c r="L21"/>
    </row>
    <row r="22" spans="1:12" s="1" customFormat="1">
      <c r="A22" s="1">
        <v>1</v>
      </c>
      <c r="B22" s="1">
        <v>56</v>
      </c>
      <c r="C22" s="63">
        <v>0.14499999999999999</v>
      </c>
      <c r="D22" s="63"/>
      <c r="E22" s="63">
        <v>0.01</v>
      </c>
      <c r="F22" s="62">
        <v>1</v>
      </c>
      <c r="G22" s="64">
        <v>107.1</v>
      </c>
      <c r="H22" s="64">
        <v>64.900000000000006</v>
      </c>
      <c r="I22" s="63">
        <f t="shared" si="0"/>
        <v>0.67524920553871526</v>
      </c>
      <c r="J22" s="63">
        <f t="shared" si="1"/>
        <v>0.38666486434259512</v>
      </c>
      <c r="K22" s="65">
        <f t="shared" si="2"/>
        <v>1.6502311248073958</v>
      </c>
      <c r="L22"/>
    </row>
    <row r="23" spans="1:12" s="1" customFormat="1">
      <c r="A23" s="1">
        <v>1</v>
      </c>
      <c r="B23" s="1">
        <v>69</v>
      </c>
      <c r="C23" s="63">
        <v>0.14499999999999999</v>
      </c>
      <c r="D23" s="63"/>
      <c r="E23" s="63">
        <v>0.01</v>
      </c>
      <c r="F23" s="62">
        <v>1</v>
      </c>
      <c r="G23" s="64">
        <v>84.6</v>
      </c>
      <c r="H23" s="64">
        <v>54.4</v>
      </c>
      <c r="I23" s="63">
        <f t="shared" si="0"/>
        <v>0.48323521344239811</v>
      </c>
      <c r="J23" s="63">
        <f t="shared" si="1"/>
        <v>0.40687457702822255</v>
      </c>
      <c r="K23" s="65">
        <f t="shared" si="2"/>
        <v>1.5551470588235294</v>
      </c>
      <c r="L23" s="6"/>
    </row>
    <row r="24" spans="1:12" s="1" customFormat="1">
      <c r="A24" s="1">
        <v>1</v>
      </c>
      <c r="B24" s="1">
        <v>69</v>
      </c>
      <c r="C24" s="63">
        <v>0.14499999999999999</v>
      </c>
      <c r="D24" s="63"/>
      <c r="E24" s="63">
        <v>0.01</v>
      </c>
      <c r="F24" s="62">
        <v>1</v>
      </c>
      <c r="G24" s="64">
        <v>121.1</v>
      </c>
      <c r="H24" s="64">
        <v>74</v>
      </c>
      <c r="I24" s="63">
        <f t="shared" si="0"/>
        <v>0.75365491897804482</v>
      </c>
      <c r="J24" s="63">
        <f t="shared" si="1"/>
        <v>0.45715619305919647</v>
      </c>
      <c r="K24" s="65">
        <f t="shared" si="2"/>
        <v>1.6364864864864863</v>
      </c>
      <c r="L24" s="6"/>
    </row>
    <row r="25" spans="1:12" s="1" customFormat="1">
      <c r="A25" s="1">
        <v>1</v>
      </c>
      <c r="B25" s="1">
        <v>100</v>
      </c>
      <c r="C25" s="63">
        <v>0.14499999999999999</v>
      </c>
      <c r="D25" s="63"/>
      <c r="E25" s="63">
        <v>0.01</v>
      </c>
      <c r="F25" s="62">
        <v>1</v>
      </c>
      <c r="G25" s="64">
        <v>111.2</v>
      </c>
      <c r="H25" s="64">
        <v>77.8</v>
      </c>
      <c r="I25" s="63">
        <f t="shared" si="0"/>
        <v>0.53443894466808284</v>
      </c>
      <c r="J25" s="63">
        <f t="shared" si="1"/>
        <v>0.73854895420350331</v>
      </c>
      <c r="K25" s="65">
        <f t="shared" si="2"/>
        <v>1.4293059125964012</v>
      </c>
      <c r="L25"/>
    </row>
    <row r="26" spans="1:12" s="1" customFormat="1">
      <c r="A26" s="1">
        <v>1</v>
      </c>
      <c r="B26" s="1">
        <v>100</v>
      </c>
      <c r="C26" s="63">
        <v>0.14499999999999999</v>
      </c>
      <c r="D26" s="63"/>
      <c r="E26" s="63">
        <v>0.01</v>
      </c>
      <c r="F26" s="62">
        <v>1</v>
      </c>
      <c r="G26" s="64">
        <v>108.3</v>
      </c>
      <c r="H26" s="64">
        <v>76.2</v>
      </c>
      <c r="I26" s="63">
        <f t="shared" si="0"/>
        <v>0.51363742885764829</v>
      </c>
      <c r="J26" s="63">
        <f t="shared" si="1"/>
        <v>0.73317077029421374</v>
      </c>
      <c r="K26" s="65">
        <f t="shared" si="2"/>
        <v>1.421259842519685</v>
      </c>
    </row>
    <row r="27" spans="1:12" s="1" customFormat="1">
      <c r="A27" s="1">
        <v>3</v>
      </c>
      <c r="B27" s="1">
        <v>2</v>
      </c>
      <c r="C27" s="63">
        <v>0.14499999999999999</v>
      </c>
      <c r="D27" s="63"/>
      <c r="E27" s="63">
        <v>0.01</v>
      </c>
      <c r="F27" s="62">
        <v>1</v>
      </c>
      <c r="G27" s="64">
        <v>117.4</v>
      </c>
      <c r="H27" s="64">
        <v>74.2</v>
      </c>
      <c r="I27" s="63">
        <f t="shared" si="0"/>
        <v>0.69125037154674185</v>
      </c>
      <c r="J27" s="63">
        <f t="shared" si="1"/>
        <v>0.52283320295546498</v>
      </c>
      <c r="K27" s="65">
        <f t="shared" si="2"/>
        <v>1.582210242587601</v>
      </c>
    </row>
    <row r="28" spans="1:12" s="1" customFormat="1">
      <c r="A28" s="1">
        <v>3</v>
      </c>
      <c r="B28" s="1">
        <v>2</v>
      </c>
      <c r="C28" s="63">
        <v>0.14499999999999999</v>
      </c>
      <c r="D28" s="63"/>
      <c r="E28" s="63">
        <v>0.01</v>
      </c>
      <c r="F28" s="62">
        <v>1</v>
      </c>
      <c r="G28" s="64">
        <v>98.4</v>
      </c>
      <c r="H28" s="64">
        <v>62.2</v>
      </c>
      <c r="I28" s="63">
        <f t="shared" si="0"/>
        <v>0.57924220949055683</v>
      </c>
      <c r="J28" s="63">
        <f t="shared" si="1"/>
        <v>0.43849361711371909</v>
      </c>
      <c r="K28" s="65">
        <f t="shared" si="2"/>
        <v>1.5819935691318328</v>
      </c>
    </row>
    <row r="29" spans="1:12" s="1" customFormat="1">
      <c r="A29" s="1">
        <v>3</v>
      </c>
      <c r="B29" s="1">
        <v>65</v>
      </c>
      <c r="C29" s="63">
        <v>0.14499999999999999</v>
      </c>
      <c r="D29" s="63"/>
      <c r="E29" s="63">
        <v>0.01</v>
      </c>
      <c r="F29" s="62">
        <v>1</v>
      </c>
      <c r="G29" s="64">
        <v>114.9</v>
      </c>
      <c r="H29" s="64">
        <v>73.3</v>
      </c>
      <c r="I29" s="63">
        <f t="shared" si="0"/>
        <v>0.66564850593389957</v>
      </c>
      <c r="J29" s="63">
        <f t="shared" si="1"/>
        <v>0.5337089874759624</v>
      </c>
      <c r="K29" s="65">
        <f t="shared" si="2"/>
        <v>1.5675306957708051</v>
      </c>
    </row>
    <row r="30" spans="1:12" s="1" customFormat="1">
      <c r="A30" s="1">
        <v>3</v>
      </c>
      <c r="B30" s="1">
        <v>65</v>
      </c>
      <c r="C30" s="63">
        <v>0.14499999999999999</v>
      </c>
      <c r="D30" s="63"/>
      <c r="E30" s="63">
        <v>0.01</v>
      </c>
      <c r="F30" s="62">
        <v>1</v>
      </c>
      <c r="G30" s="64">
        <v>116.9</v>
      </c>
      <c r="H30" s="64">
        <v>72.900000000000006</v>
      </c>
      <c r="I30" s="63">
        <f t="shared" si="0"/>
        <v>0.70405130435316299</v>
      </c>
      <c r="J30" s="63">
        <f t="shared" si="1"/>
        <v>0.48876126412676829</v>
      </c>
      <c r="K30" s="65">
        <f t="shared" si="2"/>
        <v>1.6035665294924553</v>
      </c>
    </row>
    <row r="31" spans="1:12" s="1" customFormat="1">
      <c r="A31" s="1">
        <v>3</v>
      </c>
      <c r="B31" s="1">
        <v>124</v>
      </c>
      <c r="C31" s="63">
        <v>0.14499999999999999</v>
      </c>
      <c r="D31" s="63"/>
      <c r="E31" s="63">
        <v>0.01</v>
      </c>
      <c r="F31" s="62">
        <v>1</v>
      </c>
      <c r="G31" s="64">
        <v>133.5</v>
      </c>
      <c r="H31" s="64">
        <v>85.6</v>
      </c>
      <c r="I31" s="63">
        <f t="shared" si="0"/>
        <v>0.76645585178446607</v>
      </c>
      <c r="J31" s="63">
        <f t="shared" si="1"/>
        <v>0.63415808322077538</v>
      </c>
      <c r="K31" s="65">
        <f t="shared" si="2"/>
        <v>1.5595794392523366</v>
      </c>
      <c r="L31"/>
    </row>
    <row r="32" spans="1:12" s="1" customFormat="1">
      <c r="A32" s="1">
        <v>3</v>
      </c>
      <c r="B32" s="1">
        <v>124</v>
      </c>
      <c r="C32" s="63">
        <v>0.14499999999999999</v>
      </c>
      <c r="D32" s="63"/>
      <c r="E32" s="63">
        <v>0.01</v>
      </c>
      <c r="F32" s="62">
        <v>1</v>
      </c>
      <c r="G32" s="64">
        <v>114.3</v>
      </c>
      <c r="H32" s="64">
        <v>73.5</v>
      </c>
      <c r="I32" s="63">
        <f t="shared" si="0"/>
        <v>0.65284757312747832</v>
      </c>
      <c r="J32" s="63">
        <f t="shared" si="1"/>
        <v>0.54978238274734936</v>
      </c>
      <c r="K32" s="65">
        <f t="shared" si="2"/>
        <v>1.5551020408163265</v>
      </c>
      <c r="L32"/>
    </row>
    <row r="33" spans="1:21" s="1" customFormat="1">
      <c r="A33" s="1">
        <v>4</v>
      </c>
      <c r="B33" s="1">
        <v>2</v>
      </c>
      <c r="C33" s="63">
        <v>0.14499999999999999</v>
      </c>
      <c r="D33" s="63"/>
      <c r="E33" s="63">
        <v>0.01</v>
      </c>
      <c r="F33" s="62">
        <v>1</v>
      </c>
      <c r="G33" s="64">
        <v>121.2</v>
      </c>
      <c r="H33" s="64">
        <v>75.2</v>
      </c>
      <c r="I33" s="63">
        <f t="shared" si="0"/>
        <v>0.73605363636921584</v>
      </c>
      <c r="J33" s="63">
        <f t="shared" si="1"/>
        <v>0.49439225045781859</v>
      </c>
      <c r="K33" s="65">
        <f t="shared" si="2"/>
        <v>1.6117021276595744</v>
      </c>
    </row>
    <row r="34" spans="1:21" s="1" customFormat="1">
      <c r="A34" s="1">
        <v>4</v>
      </c>
      <c r="B34" s="1">
        <v>2</v>
      </c>
      <c r="C34" s="63">
        <v>0.14499999999999999</v>
      </c>
      <c r="D34" s="63"/>
      <c r="E34" s="63">
        <v>0.01</v>
      </c>
      <c r="F34" s="62">
        <v>1</v>
      </c>
      <c r="G34" s="64">
        <v>131.1</v>
      </c>
      <c r="H34" s="64">
        <v>79</v>
      </c>
      <c r="I34" s="63">
        <f t="shared" si="0"/>
        <v>0.83366074901817699</v>
      </c>
      <c r="J34" s="63">
        <f t="shared" si="1"/>
        <v>0.45896192464320246</v>
      </c>
      <c r="K34" s="65">
        <f t="shared" si="2"/>
        <v>1.6594936708860759</v>
      </c>
      <c r="L34"/>
    </row>
    <row r="35" spans="1:21">
      <c r="A35" s="1">
        <v>4</v>
      </c>
      <c r="B35" s="1">
        <v>35</v>
      </c>
      <c r="C35" s="63">
        <v>0.14499999999999999</v>
      </c>
      <c r="D35" s="63"/>
      <c r="E35" s="63">
        <v>0.01</v>
      </c>
      <c r="F35" s="62">
        <v>1</v>
      </c>
      <c r="G35" s="64">
        <v>148.69999999999999</v>
      </c>
      <c r="H35" s="64">
        <v>91.6</v>
      </c>
      <c r="I35" s="63">
        <f t="shared" si="0"/>
        <v>0.91366657905830917</v>
      </c>
      <c r="J35" s="63">
        <f t="shared" si="1"/>
        <v>0.58512122989589765</v>
      </c>
      <c r="K35" s="65">
        <f t="shared" si="2"/>
        <v>1.6233624454148472</v>
      </c>
      <c r="L35" s="1" t="s">
        <v>42</v>
      </c>
    </row>
    <row r="36" spans="1:21">
      <c r="A36" s="1">
        <v>4</v>
      </c>
      <c r="B36" s="1">
        <v>35</v>
      </c>
      <c r="C36" s="63">
        <v>0.14499999999999999</v>
      </c>
      <c r="D36" s="63"/>
      <c r="E36" s="63">
        <v>0.01</v>
      </c>
      <c r="F36" s="70">
        <v>1</v>
      </c>
      <c r="G36" s="64">
        <v>114.1</v>
      </c>
      <c r="H36" s="64">
        <v>69.900000000000006</v>
      </c>
      <c r="I36" s="63">
        <f t="shared" si="0"/>
        <v>0.70725153755476799</v>
      </c>
      <c r="J36" s="63">
        <f t="shared" si="1"/>
        <v>0.43647409395068032</v>
      </c>
      <c r="K36" s="65">
        <f t="shared" si="2"/>
        <v>1.6323319027181686</v>
      </c>
      <c r="L36" s="1"/>
    </row>
    <row r="37" spans="1:21">
      <c r="A37" s="1">
        <v>4</v>
      </c>
      <c r="B37" s="1">
        <v>70</v>
      </c>
      <c r="C37" s="63">
        <v>0.14499999999999999</v>
      </c>
      <c r="D37" s="63"/>
      <c r="E37" s="63">
        <v>0.01</v>
      </c>
      <c r="F37" s="62">
        <v>1</v>
      </c>
      <c r="G37" s="64">
        <v>72.7</v>
      </c>
      <c r="H37" s="64">
        <v>47.2</v>
      </c>
      <c r="I37" s="63">
        <f t="shared" si="0"/>
        <v>0.40802973320467395</v>
      </c>
      <c r="J37" s="63">
        <f t="shared" si="1"/>
        <v>0.36427140852718815</v>
      </c>
      <c r="K37" s="65">
        <f t="shared" si="2"/>
        <v>1.5402542372881356</v>
      </c>
    </row>
    <row r="38" spans="1:21">
      <c r="A38" s="1">
        <v>4</v>
      </c>
      <c r="B38" s="1">
        <v>70</v>
      </c>
      <c r="C38" s="63">
        <v>0.14499999999999999</v>
      </c>
      <c r="D38" s="63"/>
      <c r="E38" s="63">
        <v>0.01</v>
      </c>
      <c r="F38" s="62">
        <v>1</v>
      </c>
      <c r="G38" s="64">
        <v>120.3</v>
      </c>
      <c r="H38" s="64">
        <v>76</v>
      </c>
      <c r="I38" s="63">
        <f t="shared" si="0"/>
        <v>0.70885165415557083</v>
      </c>
      <c r="J38" s="63">
        <f t="shared" si="1"/>
        <v>0.5346840825313256</v>
      </c>
      <c r="K38" s="65">
        <f t="shared" si="2"/>
        <v>1.5828947368421051</v>
      </c>
      <c r="L38" s="1"/>
    </row>
    <row r="39" spans="1:21">
      <c r="A39" s="1"/>
      <c r="B39" s="1"/>
      <c r="C39" s="63"/>
      <c r="D39" s="63"/>
      <c r="E39" s="63"/>
      <c r="F39" s="62"/>
      <c r="G39" s="3"/>
      <c r="H39" s="3"/>
      <c r="I39" s="3"/>
      <c r="J39" s="3"/>
      <c r="K39" s="3"/>
      <c r="L39" s="1"/>
    </row>
    <row r="40" spans="1:21">
      <c r="A40" s="1"/>
      <c r="B40" s="1"/>
      <c r="C40" s="63"/>
      <c r="D40" s="63"/>
      <c r="E40" s="63"/>
      <c r="F40" s="62"/>
      <c r="G40" s="3"/>
      <c r="H40" s="3"/>
      <c r="I40" s="3"/>
      <c r="J40" s="3"/>
      <c r="K40" s="3"/>
      <c r="L40" s="1"/>
    </row>
    <row r="41" spans="1:21">
      <c r="A41" s="1"/>
      <c r="B41" s="1"/>
      <c r="C41"/>
      <c r="D41"/>
      <c r="E41" s="1"/>
      <c r="F41" s="1"/>
      <c r="G41" s="1"/>
      <c r="H41" s="1"/>
      <c r="I41" s="1"/>
      <c r="J41" s="1"/>
      <c r="K41" s="1"/>
      <c r="L41" s="1"/>
    </row>
    <row r="42" spans="1:21">
      <c r="A42" s="1" t="s">
        <v>43</v>
      </c>
      <c r="B42" s="1" t="s">
        <v>44</v>
      </c>
      <c r="C42" s="7" t="s">
        <v>47</v>
      </c>
      <c r="P42" s="1" t="s">
        <v>44</v>
      </c>
      <c r="Q42" s="1"/>
      <c r="R42" s="1" t="s">
        <v>45</v>
      </c>
      <c r="S42" s="1"/>
      <c r="T42" s="1" t="s">
        <v>46</v>
      </c>
      <c r="U42" s="1"/>
    </row>
    <row r="43" spans="1:21" s="1" customFormat="1">
      <c r="A43" s="1">
        <v>1</v>
      </c>
      <c r="B43" s="1">
        <f>AVERAGE(Q43:Q44)</f>
        <v>1.6633212065343477</v>
      </c>
      <c r="C43" s="1">
        <v>2.4796999999999998</v>
      </c>
      <c r="O43"/>
      <c r="P43" s="77">
        <v>1</v>
      </c>
      <c r="Q43" s="77">
        <v>1.7745293102901314</v>
      </c>
      <c r="R43" s="1">
        <v>2</v>
      </c>
      <c r="S43" s="1">
        <v>0.69125037154674185</v>
      </c>
      <c r="T43" s="1">
        <v>2</v>
      </c>
      <c r="U43" s="1">
        <v>0.73605363636921584</v>
      </c>
    </row>
    <row r="44" spans="1:21" s="1" customFormat="1">
      <c r="A44" s="1">
        <v>24</v>
      </c>
      <c r="B44" s="82">
        <f>AVERAGE(Q45:Q46)</f>
        <v>1.4529058735287999</v>
      </c>
      <c r="C44" s="7">
        <v>6.3117000000000001</v>
      </c>
      <c r="O44" s="4"/>
      <c r="P44" s="78">
        <v>1</v>
      </c>
      <c r="Q44" s="77">
        <v>1.5521131027785637</v>
      </c>
      <c r="R44" s="1">
        <v>2</v>
      </c>
      <c r="S44" s="1">
        <v>0.57924220949055683</v>
      </c>
      <c r="T44" s="1">
        <v>2</v>
      </c>
      <c r="U44" s="1">
        <v>0.83366074901817699</v>
      </c>
    </row>
    <row r="45" spans="1:21" s="1" customFormat="1">
      <c r="A45" s="1">
        <v>56</v>
      </c>
      <c r="B45" s="82">
        <f>AVERAGE(Q47:Q48)</f>
        <v>0.72965316996600516</v>
      </c>
      <c r="C45" s="7">
        <v>2.8576000000000001</v>
      </c>
      <c r="O45" s="4"/>
      <c r="P45" s="79">
        <v>24</v>
      </c>
      <c r="Q45" s="80">
        <v>2.5233838794657681</v>
      </c>
      <c r="R45" s="1">
        <v>65</v>
      </c>
      <c r="S45" s="1">
        <v>0.66564850593389957</v>
      </c>
      <c r="T45" s="1">
        <v>35</v>
      </c>
      <c r="U45" s="1">
        <v>0.91366657905830917</v>
      </c>
    </row>
    <row r="46" spans="1:21" s="1" customFormat="1">
      <c r="A46" s="1">
        <v>69</v>
      </c>
      <c r="B46" s="1">
        <f>AVERAGE(Q49:Q50)</f>
        <v>0.61844506621022144</v>
      </c>
      <c r="C46" s="7">
        <v>2.2250000000000001</v>
      </c>
      <c r="N46" s="4"/>
      <c r="O46" s="4"/>
      <c r="P46" s="79">
        <v>24</v>
      </c>
      <c r="Q46" s="80">
        <v>0.38242786759183156</v>
      </c>
      <c r="R46" s="1">
        <v>65</v>
      </c>
      <c r="S46" s="1">
        <v>0.70405130435316299</v>
      </c>
      <c r="T46" s="1">
        <v>35</v>
      </c>
      <c r="U46" s="1">
        <v>0.70725153755476799</v>
      </c>
    </row>
    <row r="47" spans="1:21" s="1" customFormat="1">
      <c r="A47" s="1">
        <v>100</v>
      </c>
      <c r="B47" s="1">
        <f>AVERAGE(Q51:Q52)</f>
        <v>0.52403818676286562</v>
      </c>
      <c r="C47" s="7">
        <v>2.1846999999999999</v>
      </c>
      <c r="K47" s="73"/>
      <c r="N47" s="4"/>
      <c r="O47" s="4"/>
      <c r="P47" s="79">
        <v>56</v>
      </c>
      <c r="Q47" s="80">
        <v>0.78405713439329516</v>
      </c>
      <c r="R47" s="1">
        <v>124</v>
      </c>
      <c r="S47" s="1">
        <v>0.76645585178446607</v>
      </c>
      <c r="T47" s="1">
        <v>70</v>
      </c>
      <c r="U47" s="1">
        <v>0.40802973320467395</v>
      </c>
    </row>
    <row r="48" spans="1:21" s="1" customFormat="1">
      <c r="B48"/>
      <c r="C48" s="7"/>
      <c r="K48" s="73"/>
      <c r="N48" s="4"/>
      <c r="O48" s="4"/>
      <c r="P48" s="79">
        <v>56</v>
      </c>
      <c r="Q48" s="80">
        <v>0.67524920553871526</v>
      </c>
      <c r="R48" s="1">
        <v>124</v>
      </c>
      <c r="S48" s="1">
        <v>0.65284757312747832</v>
      </c>
      <c r="T48" s="1">
        <v>70</v>
      </c>
      <c r="U48" s="1">
        <v>0.70885165415557083</v>
      </c>
    </row>
    <row r="49" spans="1:21" s="1" customFormat="1">
      <c r="B49"/>
      <c r="C49" s="7"/>
      <c r="K49" s="75"/>
      <c r="N49"/>
      <c r="O49"/>
      <c r="P49" s="78">
        <v>69</v>
      </c>
      <c r="Q49" s="78">
        <v>0.48323521344239811</v>
      </c>
      <c r="R49"/>
      <c r="S49"/>
      <c r="T49"/>
      <c r="U49"/>
    </row>
    <row r="50" spans="1:21" s="1" customFormat="1">
      <c r="B50"/>
      <c r="C50" s="7"/>
      <c r="K50" s="75"/>
      <c r="N50"/>
      <c r="O50"/>
      <c r="P50" s="78">
        <v>69</v>
      </c>
      <c r="Q50" s="78">
        <v>0.75365491897804482</v>
      </c>
      <c r="R50"/>
      <c r="S50"/>
      <c r="T50"/>
      <c r="U50"/>
    </row>
    <row r="51" spans="1:21" s="1" customFormat="1">
      <c r="B51"/>
      <c r="C51" s="7"/>
      <c r="K51" s="75"/>
      <c r="N51" s="63"/>
      <c r="O51" s="63"/>
      <c r="P51" s="81">
        <v>100</v>
      </c>
      <c r="Q51" s="78">
        <v>0.53443894466808284</v>
      </c>
      <c r="R51" s="64"/>
      <c r="S51" s="64"/>
      <c r="T51" s="63"/>
      <c r="U51" s="69"/>
    </row>
    <row r="52" spans="1:21" s="1" customFormat="1">
      <c r="B52"/>
      <c r="C52" s="7"/>
      <c r="K52" s="75"/>
      <c r="N52" s="63"/>
      <c r="O52" s="63"/>
      <c r="P52" s="81">
        <v>100</v>
      </c>
      <c r="Q52" s="78">
        <v>0.51363742885764829</v>
      </c>
      <c r="R52" s="64"/>
      <c r="S52" s="64"/>
      <c r="T52" s="63"/>
      <c r="U52" s="69"/>
    </row>
    <row r="53" spans="1:21" s="1" customFormat="1">
      <c r="B53"/>
      <c r="C53" s="7"/>
      <c r="J53" s="63"/>
      <c r="K53" s="63"/>
      <c r="L53" s="63"/>
      <c r="N53"/>
      <c r="O53" s="64"/>
      <c r="P53" s="64"/>
      <c r="Q53" s="63"/>
      <c r="R53" s="69"/>
      <c r="S53" s="65"/>
    </row>
    <row r="54" spans="1:21" s="1" customFormat="1">
      <c r="B54"/>
      <c r="C54" s="7"/>
      <c r="D54" s="63"/>
      <c r="E54" s="63"/>
      <c r="F54"/>
      <c r="G54" s="64"/>
      <c r="H54" s="64"/>
      <c r="I54" s="63"/>
      <c r="J54" s="69"/>
      <c r="K54" s="65"/>
    </row>
    <row r="55" spans="1:21" s="1" customFormat="1">
      <c r="B55"/>
      <c r="C55" s="7"/>
      <c r="D55" s="7"/>
      <c r="E55"/>
      <c r="F55"/>
      <c r="G55" s="28"/>
      <c r="H55" s="28"/>
      <c r="I55"/>
      <c r="J55"/>
      <c r="K55"/>
    </row>
    <row r="56" spans="1:21" s="1" customFormat="1">
      <c r="B56"/>
      <c r="C56" s="7"/>
      <c r="D56" s="7"/>
      <c r="E56"/>
      <c r="F56"/>
      <c r="G56" s="28"/>
      <c r="H56" s="28"/>
      <c r="I56"/>
      <c r="J56"/>
      <c r="K56"/>
    </row>
    <row r="57" spans="1:21" s="1" customFormat="1">
      <c r="B57"/>
      <c r="C57" s="7"/>
      <c r="D57" s="7"/>
      <c r="E57"/>
      <c r="F57"/>
      <c r="G57" s="28"/>
      <c r="H57" s="28"/>
      <c r="I57"/>
      <c r="J57"/>
      <c r="K57"/>
    </row>
    <row r="58" spans="1:21" s="1" customFormat="1">
      <c r="B58"/>
      <c r="C58" s="7"/>
      <c r="D58" s="7"/>
      <c r="E58"/>
      <c r="F58"/>
      <c r="G58" s="28"/>
      <c r="H58" s="28"/>
      <c r="I58"/>
      <c r="J58"/>
      <c r="K58"/>
    </row>
    <row r="59" spans="1:21">
      <c r="A59" s="1"/>
    </row>
    <row r="60" spans="1:21">
      <c r="A60" s="1"/>
    </row>
    <row r="61" spans="1:21">
      <c r="A61" s="1"/>
    </row>
    <row r="62" spans="1:21">
      <c r="A62" s="1"/>
    </row>
    <row r="63" spans="1:21">
      <c r="A63" s="1"/>
    </row>
    <row r="64" spans="1:21">
      <c r="A64" s="1"/>
    </row>
  </sheetData>
  <sortState ref="A17:K38">
    <sortCondition ref="A17:A38"/>
    <sortCondition ref="B17:B38"/>
  </sortState>
  <phoneticPr fontId="0" type="noConversion"/>
  <pageMargins left="0.75" right="0.5" top="1" bottom="1" header="0.5" footer="0.5"/>
  <pageSetup scale="68" orientation="portrait" horizontalDpi="300" verticalDpi="300" r:id="rId1"/>
  <headerFooter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H27" sqref="H27"/>
    </sheetView>
  </sheetViews>
  <sheetFormatPr defaultRowHeight="12.75"/>
  <cols>
    <col min="2" max="2" width="27.28515625" bestFit="1" customWidth="1"/>
    <col min="3" max="3" width="29.28515625" bestFit="1" customWidth="1"/>
  </cols>
  <sheetData>
    <row r="1" spans="1:3">
      <c r="A1" s="1" t="s">
        <v>43</v>
      </c>
      <c r="B1" s="74" t="s">
        <v>48</v>
      </c>
      <c r="C1" t="s">
        <v>49</v>
      </c>
    </row>
    <row r="2" spans="1:3">
      <c r="A2" s="1">
        <v>1</v>
      </c>
      <c r="B2" s="1">
        <v>1.6633212065343477</v>
      </c>
      <c r="C2" s="1">
        <v>2.4796999999999998</v>
      </c>
    </row>
    <row r="3" spans="1:3">
      <c r="A3" s="1">
        <v>24</v>
      </c>
      <c r="B3" s="82">
        <v>1.4529058735287999</v>
      </c>
      <c r="C3" s="7">
        <v>6.3117000000000001</v>
      </c>
    </row>
    <row r="4" spans="1:3">
      <c r="A4" s="1">
        <v>56</v>
      </c>
      <c r="B4" s="82">
        <v>0.72965316996600516</v>
      </c>
      <c r="C4" s="7">
        <v>2.8576000000000001</v>
      </c>
    </row>
    <row r="5" spans="1:3">
      <c r="A5" s="1">
        <v>69</v>
      </c>
      <c r="B5" s="1">
        <v>0.61844506621022144</v>
      </c>
      <c r="C5" s="7">
        <v>2.2250000000000001</v>
      </c>
    </row>
    <row r="6" spans="1:3">
      <c r="A6" s="1">
        <v>100</v>
      </c>
      <c r="B6" s="1">
        <v>0.52403818676286562</v>
      </c>
      <c r="C6" s="7">
        <v>2.1846999999999999</v>
      </c>
    </row>
    <row r="7" spans="1:3">
      <c r="A7">
        <v>2</v>
      </c>
      <c r="B7">
        <v>0.78485719269369647</v>
      </c>
      <c r="C7">
        <v>1.8583000000000001</v>
      </c>
    </row>
    <row r="8" spans="1:3">
      <c r="A8">
        <v>35</v>
      </c>
      <c r="B8">
        <v>0.81045905830653853</v>
      </c>
      <c r="C8">
        <v>2.6503999999999999</v>
      </c>
    </row>
    <row r="9" spans="1:3">
      <c r="A9">
        <v>70</v>
      </c>
      <c r="B9">
        <v>0.55844069368012239</v>
      </c>
      <c r="C9">
        <v>2.6057000000000001</v>
      </c>
    </row>
    <row r="10" spans="1:3">
      <c r="A10" s="1">
        <v>2</v>
      </c>
      <c r="B10" s="74">
        <f>AVERAGE('DataStation 1'!S43:S44)</f>
        <v>0.63524629051864934</v>
      </c>
      <c r="C10">
        <v>1.9839</v>
      </c>
    </row>
    <row r="11" spans="1:3">
      <c r="A11" s="1">
        <v>65</v>
      </c>
      <c r="B11" s="74">
        <f>AVERAGE('DataStation 1'!S45:S46)</f>
        <v>0.68484990514353128</v>
      </c>
      <c r="C11">
        <v>2.5066000000000002</v>
      </c>
    </row>
    <row r="12" spans="1:3">
      <c r="A12" s="1">
        <v>124</v>
      </c>
      <c r="B12" s="73">
        <f>AVERAGE('DataStation 1'!S47:S48)</f>
        <v>0.70965171245597225</v>
      </c>
      <c r="C12">
        <v>2.5386000000000002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sqref="A1:C4"/>
    </sheetView>
  </sheetViews>
  <sheetFormatPr defaultRowHeight="12.75"/>
  <cols>
    <col min="2" max="2" width="27.28515625" bestFit="1" customWidth="1"/>
    <col min="3" max="3" width="29.28515625" bestFit="1" customWidth="1"/>
  </cols>
  <sheetData>
    <row r="1" spans="1:3">
      <c r="A1" t="s">
        <v>43</v>
      </c>
      <c r="B1" s="74" t="s">
        <v>48</v>
      </c>
      <c r="C1" t="s">
        <v>49</v>
      </c>
    </row>
    <row r="2" spans="1:3">
      <c r="A2" s="1">
        <v>2</v>
      </c>
      <c r="B2">
        <f>AVERAGE('DataStation 1'!U43:U44)</f>
        <v>0.78485719269369647</v>
      </c>
      <c r="C2">
        <v>1.8583000000000001</v>
      </c>
    </row>
    <row r="3" spans="1:3">
      <c r="A3" s="1">
        <v>35</v>
      </c>
      <c r="B3" s="4">
        <f>AVERAGE('DataStation 1'!U45:U46)</f>
        <v>0.81045905830653853</v>
      </c>
      <c r="C3">
        <v>2.6503999999999999</v>
      </c>
    </row>
    <row r="4" spans="1:3">
      <c r="A4" s="1">
        <v>70</v>
      </c>
      <c r="B4" s="4">
        <f>AVERAGE('DataStation 1'!U47:U48)</f>
        <v>0.55844069368012239</v>
      </c>
      <c r="C4">
        <v>2.6057000000000001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5"/>
  <sheetViews>
    <sheetView workbookViewId="0">
      <selection sqref="A1:C4"/>
    </sheetView>
  </sheetViews>
  <sheetFormatPr defaultRowHeight="12.75"/>
  <cols>
    <col min="2" max="2" width="27.28515625" bestFit="1" customWidth="1"/>
    <col min="3" max="3" width="29.28515625" bestFit="1" customWidth="1"/>
  </cols>
  <sheetData>
    <row r="5" spans="1:2">
      <c r="A5" s="1"/>
      <c r="B5" s="7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DataStation 1</vt:lpstr>
      <vt:lpstr>Station 1 comparison</vt:lpstr>
      <vt:lpstr>Station 4 comparison</vt:lpstr>
      <vt:lpstr>Station 3 comparison</vt:lpstr>
      <vt:lpstr>'DataStation 1'!Print_Area</vt:lpstr>
      <vt:lpstr>'DataStation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KROGSLUND</dc:creator>
  <cp:lastModifiedBy>samans2</cp:lastModifiedBy>
  <cp:lastPrinted>2012-03-20T02:54:10Z</cp:lastPrinted>
  <dcterms:created xsi:type="dcterms:W3CDTF">2000-07-17T18:17:12Z</dcterms:created>
  <dcterms:modified xsi:type="dcterms:W3CDTF">2012-06-01T22:36:19Z</dcterms:modified>
</cp:coreProperties>
</file>