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40" yWindow="100" windowWidth="19940" windowHeight="13420"/>
  </bookViews>
  <sheets>
    <sheet name="Sheet1" sheetId="1" r:id="rId1"/>
  </sheets>
  <definedNames>
    <definedName name="_xlnm.Print_Area" localSheetId="0">Sheet1!$A:$K</definedName>
    <definedName name="_xlnm.Print_Titles" localSheetId="0">Sheet1!$3:$16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52" i="1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92"/>
  <c r="K90"/>
  <c r="K91"/>
  <c r="K89"/>
  <c r="K93"/>
  <c r="K94"/>
  <c r="K86"/>
  <c r="K88"/>
  <c r="K87"/>
  <c r="K83"/>
  <c r="K84"/>
  <c r="K85"/>
  <c r="K78"/>
  <c r="K79"/>
  <c r="K81"/>
  <c r="K82"/>
  <c r="K80"/>
  <c r="K77"/>
  <c r="K67"/>
  <c r="K65"/>
  <c r="K66"/>
  <c r="K73"/>
  <c r="K71"/>
  <c r="K75"/>
  <c r="K68"/>
  <c r="K76"/>
  <c r="K72"/>
  <c r="K74"/>
  <c r="K69"/>
  <c r="K70"/>
  <c r="K61"/>
  <c r="K63"/>
  <c r="K62"/>
  <c r="K64"/>
  <c r="K59"/>
  <c r="K60"/>
  <c r="K55"/>
  <c r="K56"/>
  <c r="K54"/>
  <c r="K58"/>
  <c r="K57"/>
  <c r="K53"/>
  <c r="I74"/>
  <c r="I81"/>
  <c r="I88"/>
  <c r="I75"/>
  <c r="I76"/>
  <c r="I82"/>
  <c r="J74"/>
  <c r="J81"/>
  <c r="J88"/>
  <c r="J75"/>
  <c r="J76"/>
  <c r="J82"/>
  <c r="J78"/>
  <c r="J57"/>
  <c r="J58"/>
  <c r="J62"/>
  <c r="J86"/>
  <c r="J63"/>
  <c r="J73"/>
  <c r="J64"/>
  <c r="J94"/>
  <c r="J79"/>
  <c r="J87"/>
  <c r="J80"/>
  <c r="I78"/>
  <c r="I57"/>
  <c r="I58"/>
  <c r="I62"/>
  <c r="I86"/>
  <c r="I63"/>
  <c r="I73"/>
  <c r="I64"/>
  <c r="I94"/>
  <c r="I79"/>
  <c r="I87"/>
  <c r="I80"/>
  <c r="I77"/>
  <c r="J77"/>
  <c r="I85"/>
  <c r="J85"/>
  <c r="I53"/>
  <c r="J53"/>
  <c r="I68"/>
  <c r="J68"/>
  <c r="I54"/>
  <c r="J54"/>
  <c r="I92"/>
  <c r="J92"/>
  <c r="I93"/>
  <c r="J93"/>
  <c r="I90"/>
  <c r="J90"/>
  <c r="I61"/>
  <c r="J61"/>
  <c r="I71"/>
  <c r="J71"/>
  <c r="I70"/>
  <c r="J70"/>
  <c r="I66"/>
  <c r="J66"/>
  <c r="I67"/>
  <c r="J67"/>
  <c r="I84"/>
  <c r="J84"/>
  <c r="I60"/>
  <c r="J60"/>
  <c r="I72"/>
  <c r="J72"/>
  <c r="I59"/>
  <c r="J59"/>
  <c r="I55"/>
  <c r="J55"/>
  <c r="I56"/>
  <c r="J56"/>
  <c r="I65"/>
  <c r="J65"/>
  <c r="I83"/>
  <c r="J83"/>
  <c r="I91"/>
  <c r="J91"/>
  <c r="J89"/>
  <c r="I89"/>
  <c r="J69"/>
  <c r="I69"/>
</calcChain>
</file>

<file path=xl/sharedStrings.xml><?xml version="1.0" encoding="utf-8"?>
<sst xmlns="http://schemas.openxmlformats.org/spreadsheetml/2006/main" count="122" uniqueCount="97">
  <si>
    <t>UW</t>
  </si>
  <si>
    <t>University of Washington Oceanography Technical Services</t>
  </si>
  <si>
    <t>School of Oceanography</t>
  </si>
  <si>
    <t>Katherine A. Krogslund, Manager</t>
  </si>
  <si>
    <t>University of Washington</t>
  </si>
  <si>
    <t>Phone:</t>
  </si>
  <si>
    <t>(206) 543-9235</t>
  </si>
  <si>
    <t>Seattle, WA  98195-7940</t>
  </si>
  <si>
    <t>E-Mail:</t>
  </si>
  <si>
    <t>kkrog@u.washington.edu</t>
  </si>
  <si>
    <t>Date:</t>
  </si>
  <si>
    <t>Analyst:</t>
  </si>
  <si>
    <t>Dilution</t>
  </si>
  <si>
    <t>Fo</t>
  </si>
  <si>
    <t>Fa</t>
  </si>
  <si>
    <t>Chlorophyll</t>
  </si>
  <si>
    <t>Phaeopigment</t>
  </si>
  <si>
    <t>Fo/Fa</t>
  </si>
  <si>
    <t>Factor</t>
  </si>
  <si>
    <t>Ratio</t>
  </si>
  <si>
    <t xml:space="preserve"> </t>
  </si>
  <si>
    <t>Chlorophyll Sample Analyses, Turner Model TD700 Fluorometer</t>
  </si>
  <si>
    <t>Vol</t>
  </si>
  <si>
    <t>Fo/Fa Max</t>
  </si>
  <si>
    <t>K</t>
  </si>
  <si>
    <t>Box 355351</t>
  </si>
  <si>
    <t xml:space="preserve">Marine Chemistry Laboratory </t>
  </si>
  <si>
    <t>Filename:</t>
  </si>
  <si>
    <t>(L)</t>
  </si>
  <si>
    <t>Extraction</t>
  </si>
  <si>
    <t>Volume</t>
  </si>
  <si>
    <t>Filtered</t>
  </si>
  <si>
    <t>(ug/L)</t>
  </si>
  <si>
    <t>Academic fluorometer</t>
  </si>
  <si>
    <t>Multi-Optional Raw Fluorescence Mode</t>
  </si>
  <si>
    <t>Tube #</t>
  </si>
  <si>
    <t>Depth</t>
  </si>
  <si>
    <t>Greengrove</t>
  </si>
  <si>
    <t>Station</t>
  </si>
  <si>
    <t>C83</t>
  </si>
  <si>
    <t>C70</t>
  </si>
  <si>
    <t>C42</t>
  </si>
  <si>
    <t>C88</t>
  </si>
  <si>
    <t>C531</t>
  </si>
  <si>
    <t>C310</t>
  </si>
  <si>
    <t>C300</t>
  </si>
  <si>
    <t>C62</t>
  </si>
  <si>
    <t>C03</t>
  </si>
  <si>
    <t>UWT29</t>
  </si>
  <si>
    <t>C511</t>
  </si>
  <si>
    <t>C490</t>
  </si>
  <si>
    <t>C2</t>
  </si>
  <si>
    <t>C08</t>
  </si>
  <si>
    <t>C528</t>
  </si>
  <si>
    <t>C12</t>
  </si>
  <si>
    <t>C203</t>
  </si>
  <si>
    <t>C471</t>
  </si>
  <si>
    <t>C527</t>
  </si>
  <si>
    <t>C263</t>
  </si>
  <si>
    <t>C201</t>
  </si>
  <si>
    <t>C503</t>
  </si>
  <si>
    <t>C526</t>
  </si>
  <si>
    <t>Hood Canal</t>
  </si>
  <si>
    <t>C1880</t>
  </si>
  <si>
    <t>C520</t>
  </si>
  <si>
    <t>C205</t>
  </si>
  <si>
    <t>C1006</t>
  </si>
  <si>
    <t>C28</t>
  </si>
  <si>
    <t>C25</t>
  </si>
  <si>
    <t>C65</t>
  </si>
  <si>
    <t>C518</t>
  </si>
  <si>
    <t>C09</t>
  </si>
  <si>
    <t>C5000</t>
  </si>
  <si>
    <t>C512</t>
  </si>
  <si>
    <t>C52</t>
  </si>
  <si>
    <t>C507</t>
  </si>
  <si>
    <t>C530</t>
  </si>
  <si>
    <t>C53</t>
  </si>
  <si>
    <t>C82</t>
  </si>
  <si>
    <t>C505</t>
  </si>
  <si>
    <t>C529</t>
  </si>
  <si>
    <t>Ian, Michael</t>
  </si>
  <si>
    <t>teamB_chloro_HC_05122012</t>
  </si>
  <si>
    <t>C01</t>
  </si>
  <si>
    <t>C202</t>
  </si>
  <si>
    <t>C14</t>
  </si>
  <si>
    <t>C516</t>
  </si>
  <si>
    <t>C75</t>
  </si>
  <si>
    <t>C517</t>
  </si>
  <si>
    <t>C81</t>
  </si>
  <si>
    <t>C207</t>
  </si>
  <si>
    <t>C23</t>
  </si>
  <si>
    <t>C515</t>
  </si>
  <si>
    <t>C200</t>
  </si>
  <si>
    <t>C400</t>
  </si>
  <si>
    <t>C26</t>
  </si>
  <si>
    <t>C533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</si>
</sst>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"/>
    <numFmt numFmtId="168" formatCode="0.0"/>
  </numFmts>
  <fonts count="13">
    <font>
      <sz val="10"/>
      <name val="Geneva"/>
    </font>
    <font>
      <b/>
      <sz val="10"/>
      <name val="Geneva"/>
    </font>
    <font>
      <i/>
      <sz val="10"/>
      <name val="Geneva"/>
    </font>
    <font>
      <sz val="9"/>
      <name val="Geneva"/>
    </font>
    <font>
      <sz val="12"/>
      <name val="Geneva"/>
    </font>
    <font>
      <sz val="9"/>
      <color indexed="39"/>
      <name val="Geneva"/>
    </font>
    <font>
      <sz val="48"/>
      <color indexed="28"/>
      <name val="Poster Bodoni ATT"/>
      <family val="1"/>
    </font>
    <font>
      <sz val="12"/>
      <color indexed="28"/>
      <name val="Poster Bodoni ATT"/>
      <family val="1"/>
    </font>
    <font>
      <b/>
      <sz val="12"/>
      <name val="Geneva"/>
    </font>
    <font>
      <sz val="10"/>
      <name val="Geneva"/>
    </font>
    <font>
      <sz val="9"/>
      <color indexed="56"/>
      <name val="Geneva"/>
    </font>
    <font>
      <sz val="10"/>
      <name val="Arial"/>
      <family val="2"/>
    </font>
    <font>
      <sz val="9"/>
      <color theme="3" tint="0.39997558519241921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/>
    <xf numFmtId="166" fontId="4" fillId="0" borderId="0" xfId="0" applyNumberFormat="1" applyFont="1"/>
    <xf numFmtId="0" fontId="2" fillId="0" borderId="0" xfId="0" applyFont="1"/>
    <xf numFmtId="166" fontId="0" fillId="0" borderId="0" xfId="0" applyNumberFormat="1"/>
    <xf numFmtId="165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165" fontId="0" fillId="2" borderId="0" xfId="0" applyNumberFormat="1" applyFill="1" applyBorder="1" applyAlignment="1">
      <alignment horizontal="right"/>
    </xf>
    <xf numFmtId="166" fontId="0" fillId="2" borderId="3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 applyAlignment="1">
      <alignment horizontal="right"/>
    </xf>
    <xf numFmtId="15" fontId="0" fillId="2" borderId="6" xfId="0" applyNumberFormat="1" applyFill="1" applyBorder="1"/>
    <xf numFmtId="165" fontId="0" fillId="2" borderId="7" xfId="0" applyNumberFormat="1" applyFill="1" applyBorder="1" applyAlignment="1">
      <alignment horizontal="right"/>
    </xf>
    <xf numFmtId="2" fontId="0" fillId="2" borderId="5" xfId="0" applyNumberFormat="1" applyFill="1" applyBorder="1"/>
    <xf numFmtId="2" fontId="0" fillId="2" borderId="5" xfId="0" applyNumberFormat="1" applyFill="1" applyBorder="1" applyAlignment="1">
      <alignment horizontal="right"/>
    </xf>
    <xf numFmtId="1" fontId="0" fillId="2" borderId="0" xfId="0" applyNumberFormat="1" applyFill="1" applyBorder="1"/>
    <xf numFmtId="0" fontId="0" fillId="0" borderId="0" xfId="0" applyFont="1" applyAlignment="1"/>
    <xf numFmtId="0" fontId="0" fillId="0" borderId="0" xfId="0" applyAlignment="1"/>
    <xf numFmtId="1" fontId="0" fillId="2" borderId="0" xfId="0" applyNumberFormat="1" applyFill="1" applyBorder="1" applyAlignment="1"/>
    <xf numFmtId="2" fontId="0" fillId="2" borderId="5" xfId="0" applyNumberFormat="1" applyFill="1" applyBorder="1" applyAlignment="1"/>
    <xf numFmtId="164" fontId="3" fillId="0" borderId="0" xfId="0" applyNumberFormat="1" applyFont="1" applyAlignment="1"/>
    <xf numFmtId="166" fontId="0" fillId="3" borderId="5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1" fontId="0" fillId="2" borderId="0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2" borderId="2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66" fontId="8" fillId="0" borderId="0" xfId="0" applyNumberFormat="1" applyFont="1"/>
    <xf numFmtId="0" fontId="1" fillId="0" borderId="0" xfId="0" applyFont="1"/>
    <xf numFmtId="165" fontId="8" fillId="0" borderId="0" xfId="0" applyNumberFormat="1" applyFont="1"/>
    <xf numFmtId="0" fontId="1" fillId="0" borderId="0" xfId="0" applyFont="1" applyAlignment="1"/>
    <xf numFmtId="0" fontId="8" fillId="0" borderId="0" xfId="0" applyFont="1" applyAlignment="1"/>
    <xf numFmtId="165" fontId="8" fillId="0" borderId="0" xfId="0" applyNumberFormat="1" applyFont="1" applyAlignment="1"/>
    <xf numFmtId="2" fontId="0" fillId="0" borderId="0" xfId="0" applyNumberFormat="1" applyAlignment="1">
      <alignment horizontal="center"/>
    </xf>
    <xf numFmtId="166" fontId="0" fillId="2" borderId="2" xfId="0" applyNumberFormat="1" applyFill="1" applyBorder="1"/>
    <xf numFmtId="0" fontId="0" fillId="2" borderId="2" xfId="0" applyFill="1" applyBorder="1" applyAlignment="1"/>
    <xf numFmtId="166" fontId="0" fillId="2" borderId="0" xfId="0" applyNumberFormat="1" applyFill="1" applyBorder="1"/>
    <xf numFmtId="0" fontId="0" fillId="2" borderId="0" xfId="0" applyFill="1" applyBorder="1" applyAlignment="1"/>
    <xf numFmtId="0" fontId="0" fillId="2" borderId="7" xfId="0" applyFill="1" applyBorder="1"/>
    <xf numFmtId="0" fontId="0" fillId="2" borderId="5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165" fontId="0" fillId="3" borderId="0" xfId="0" applyNumberFormat="1" applyFill="1" applyAlignment="1">
      <alignment horizontal="right"/>
    </xf>
    <xf numFmtId="166" fontId="3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16" fontId="0" fillId="2" borderId="0" xfId="0" applyNumberFormat="1" applyFill="1" applyBorder="1"/>
    <xf numFmtId="14" fontId="0" fillId="2" borderId="0" xfId="0" applyNumberFormat="1" applyFill="1" applyBorder="1"/>
    <xf numFmtId="0" fontId="3" fillId="0" borderId="0" xfId="0" applyFont="1" applyFill="1"/>
    <xf numFmtId="1" fontId="3" fillId="0" borderId="0" xfId="0" applyNumberFormat="1" applyFont="1"/>
    <xf numFmtId="1" fontId="3" fillId="0" borderId="0" xfId="0" applyNumberFormat="1" applyFont="1" applyFill="1"/>
    <xf numFmtId="1" fontId="9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" fillId="0" borderId="9" xfId="0" applyFont="1" applyBorder="1"/>
    <xf numFmtId="0" fontId="0" fillId="2" borderId="8" xfId="0" applyFill="1" applyBorder="1"/>
    <xf numFmtId="2" fontId="0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/>
    <xf numFmtId="0" fontId="11" fillId="0" borderId="0" xfId="0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1" fontId="3" fillId="0" borderId="0" xfId="0" applyNumberFormat="1" applyFont="1" applyFill="1" applyBorder="1"/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94"/>
  <sheetViews>
    <sheetView tabSelected="1" topLeftCell="A5" zoomScale="90" zoomScaleNormal="90" zoomScalePageLayoutView="90" workbookViewId="0">
      <selection activeCell="K15" sqref="K15"/>
    </sheetView>
  </sheetViews>
  <sheetFormatPr baseColWidth="10" defaultColWidth="11.5703125" defaultRowHeight="13"/>
  <cols>
    <col min="1" max="1" width="10.7109375" customWidth="1"/>
    <col min="2" max="2" width="7.7109375" customWidth="1"/>
    <col min="3" max="3" width="8.42578125" customWidth="1"/>
    <col min="4" max="4" width="11.42578125" style="7" customWidth="1"/>
    <col min="5" max="5" width="8" customWidth="1"/>
    <col min="6" max="6" width="5.7109375" customWidth="1"/>
    <col min="7" max="7" width="10.5703125" style="28" customWidth="1"/>
    <col min="8" max="8" width="12.5703125" style="28" customWidth="1"/>
    <col min="9" max="9" width="14.42578125" bestFit="1" customWidth="1"/>
    <col min="10" max="10" width="16.42578125" customWidth="1"/>
    <col min="11" max="11" width="5.42578125" bestFit="1" customWidth="1"/>
  </cols>
  <sheetData>
    <row r="1" spans="1:13" ht="56" customHeight="1">
      <c r="A1" s="41" t="s">
        <v>0</v>
      </c>
    </row>
    <row r="2" spans="1:13" ht="16">
      <c r="A2" s="42" t="s">
        <v>1</v>
      </c>
    </row>
    <row r="3" spans="1:13" ht="16">
      <c r="A3" s="43" t="s">
        <v>2</v>
      </c>
      <c r="B3" s="43"/>
      <c r="C3" s="44"/>
      <c r="D3" s="44"/>
      <c r="E3" s="45"/>
      <c r="F3" s="45"/>
      <c r="G3" s="43" t="s">
        <v>26</v>
      </c>
      <c r="H3" s="46"/>
      <c r="I3" s="47"/>
      <c r="J3" s="45"/>
      <c r="K3" s="45"/>
    </row>
    <row r="4" spans="1:13" ht="16">
      <c r="A4" s="43" t="s">
        <v>25</v>
      </c>
      <c r="B4" s="43"/>
      <c r="C4" s="44"/>
      <c r="D4" s="44"/>
      <c r="E4" s="45"/>
      <c r="F4" s="45"/>
      <c r="G4" s="44" t="s">
        <v>3</v>
      </c>
      <c r="H4" s="46"/>
      <c r="I4" s="47"/>
      <c r="J4" s="45"/>
      <c r="K4" s="45"/>
    </row>
    <row r="5" spans="1:13" ht="16">
      <c r="A5" s="43" t="s">
        <v>4</v>
      </c>
      <c r="B5" s="43"/>
      <c r="C5" s="45"/>
      <c r="D5" s="44"/>
      <c r="E5" s="45"/>
      <c r="F5" s="45"/>
      <c r="G5" s="44" t="s">
        <v>5</v>
      </c>
      <c r="H5" s="46"/>
      <c r="I5" s="48" t="s">
        <v>6</v>
      </c>
      <c r="J5" s="45"/>
      <c r="K5" s="45"/>
    </row>
    <row r="6" spans="1:13" ht="16">
      <c r="A6" s="43" t="s">
        <v>7</v>
      </c>
      <c r="B6" s="43"/>
      <c r="C6" s="44"/>
      <c r="D6" s="44"/>
      <c r="E6" s="45"/>
      <c r="F6" s="45"/>
      <c r="G6" s="43" t="s">
        <v>8</v>
      </c>
      <c r="H6" s="45"/>
      <c r="I6" s="49" t="s">
        <v>9</v>
      </c>
      <c r="J6" s="45"/>
      <c r="K6" s="45"/>
    </row>
    <row r="7" spans="1:13" ht="16">
      <c r="A7" t="s">
        <v>33</v>
      </c>
      <c r="B7" s="8"/>
      <c r="C7" s="9"/>
      <c r="D7" s="9"/>
      <c r="G7"/>
      <c r="H7"/>
    </row>
    <row r="8" spans="1:13" ht="14" thickBot="1">
      <c r="A8" s="10" t="s">
        <v>21</v>
      </c>
      <c r="C8" s="11"/>
      <c r="D8" s="11"/>
      <c r="E8" s="11"/>
      <c r="F8" s="12"/>
      <c r="G8" s="27"/>
      <c r="H8" s="28" t="s">
        <v>34</v>
      </c>
    </row>
    <row r="9" spans="1:13" ht="14" thickTop="1">
      <c r="A9" s="13" t="s">
        <v>37</v>
      </c>
      <c r="B9" s="33"/>
      <c r="C9" s="14"/>
      <c r="D9" s="14"/>
      <c r="E9" s="14"/>
      <c r="F9" s="51"/>
      <c r="G9" s="52"/>
      <c r="H9" s="39"/>
      <c r="I9" s="39" t="s">
        <v>10</v>
      </c>
      <c r="J9" s="22">
        <v>39579</v>
      </c>
    </row>
    <row r="10" spans="1:13">
      <c r="A10" s="15" t="s">
        <v>62</v>
      </c>
      <c r="B10" s="16"/>
      <c r="C10" s="16"/>
      <c r="D10" s="68">
        <v>39579</v>
      </c>
      <c r="E10" s="67"/>
      <c r="F10" s="53"/>
      <c r="G10" s="54"/>
      <c r="H10" s="40"/>
      <c r="I10" s="40" t="s">
        <v>11</v>
      </c>
      <c r="J10" s="23" t="s">
        <v>81</v>
      </c>
    </row>
    <row r="11" spans="1:13">
      <c r="A11" s="18" t="s">
        <v>23</v>
      </c>
      <c r="B11" s="58">
        <v>2.02257</v>
      </c>
      <c r="C11" s="19"/>
      <c r="D11" s="19"/>
      <c r="E11" s="26"/>
      <c r="F11" s="29"/>
      <c r="G11" s="29"/>
      <c r="H11" s="34"/>
      <c r="I11" s="17"/>
      <c r="J11" s="55" t="s">
        <v>20</v>
      </c>
    </row>
    <row r="12" spans="1:13" ht="14" thickBot="1">
      <c r="A12" s="20" t="s">
        <v>24</v>
      </c>
      <c r="B12" s="32">
        <v>0.117303</v>
      </c>
      <c r="C12" s="56"/>
      <c r="D12" s="21"/>
      <c r="E12" s="24"/>
      <c r="F12" s="30"/>
      <c r="G12" s="30"/>
      <c r="H12" s="25"/>
      <c r="I12" s="57" t="s">
        <v>27</v>
      </c>
      <c r="J12" s="79" t="s">
        <v>82</v>
      </c>
      <c r="K12" s="78"/>
    </row>
    <row r="13" spans="1:13" s="1" customFormat="1" ht="14" thickTop="1">
      <c r="A13" s="2"/>
      <c r="B13" s="2"/>
      <c r="C13" s="3"/>
      <c r="D13" s="5"/>
      <c r="E13" s="3"/>
      <c r="F13" s="3"/>
      <c r="G13" s="31"/>
      <c r="H13" s="31"/>
      <c r="I13" s="6"/>
      <c r="J13" s="3"/>
      <c r="K13" s="4"/>
    </row>
    <row r="14" spans="1:13" s="1" customFormat="1">
      <c r="A14" s="65" t="s">
        <v>38</v>
      </c>
      <c r="B14" s="65" t="s">
        <v>36</v>
      </c>
      <c r="C14" s="35" t="s">
        <v>35</v>
      </c>
      <c r="D14" s="35" t="s">
        <v>31</v>
      </c>
      <c r="E14" s="36" t="s">
        <v>22</v>
      </c>
      <c r="F14" s="35" t="s">
        <v>12</v>
      </c>
      <c r="G14" s="87" t="s">
        <v>13</v>
      </c>
      <c r="H14" s="87" t="s">
        <v>14</v>
      </c>
      <c r="I14" s="37" t="s">
        <v>15</v>
      </c>
      <c r="J14" s="64" t="s">
        <v>16</v>
      </c>
      <c r="K14" s="38" t="s">
        <v>17</v>
      </c>
    </row>
    <row r="15" spans="1:13" s="1" customFormat="1">
      <c r="C15" s="35"/>
      <c r="D15" s="35" t="s">
        <v>30</v>
      </c>
      <c r="E15" s="36" t="s">
        <v>29</v>
      </c>
      <c r="F15" s="86" t="s">
        <v>18</v>
      </c>
      <c r="G15" s="36"/>
      <c r="H15" s="36"/>
      <c r="I15" s="88" t="s">
        <v>32</v>
      </c>
      <c r="J15" s="88" t="s">
        <v>32</v>
      </c>
      <c r="K15" s="89" t="s">
        <v>19</v>
      </c>
      <c r="M15" s="59"/>
    </row>
    <row r="16" spans="1:13" s="1" customFormat="1">
      <c r="A16" s="83"/>
      <c r="B16" s="84"/>
      <c r="C16" s="85"/>
      <c r="D16" s="86" t="s">
        <v>28</v>
      </c>
      <c r="E16" s="87" t="s">
        <v>28</v>
      </c>
    </row>
    <row r="17" spans="1:12" s="1" customFormat="1">
      <c r="A17" s="1">
        <v>1</v>
      </c>
      <c r="B17" s="70">
        <v>1</v>
      </c>
      <c r="C17" s="91" t="s">
        <v>43</v>
      </c>
      <c r="D17" s="92">
        <v>0.14499999999999999</v>
      </c>
      <c r="E17" s="92">
        <v>0.01</v>
      </c>
      <c r="F17" s="60">
        <v>2</v>
      </c>
      <c r="G17" s="93">
        <v>472</v>
      </c>
      <c r="H17" s="93">
        <v>247.2</v>
      </c>
      <c r="I17" s="92">
        <f t="shared" ref="I17:I38" si="0">($B$12)*($B$11)/($B$11-1)*(G17-H17)*(E17)/(D17)*(F17)</f>
        <v>7.1941242372086842</v>
      </c>
      <c r="J17" s="92">
        <f t="shared" ref="J17:J38" si="1">($B$12)*($B$11)/($B$11-1)*(($B$11*H17)-G17)*(E17)/(D17)*(F17)</f>
        <v>0.89540297618607445</v>
      </c>
      <c r="K17" s="63">
        <f>$G17/$H17</f>
        <v>1.9093851132686086</v>
      </c>
    </row>
    <row r="18" spans="1:12" s="1" customFormat="1">
      <c r="A18" s="1">
        <v>1</v>
      </c>
      <c r="B18" s="70">
        <v>52</v>
      </c>
      <c r="C18" s="94" t="s">
        <v>84</v>
      </c>
      <c r="D18" s="92">
        <v>0.14499999999999999</v>
      </c>
      <c r="E18" s="92">
        <v>0.01</v>
      </c>
      <c r="F18" s="60">
        <v>1</v>
      </c>
      <c r="G18" s="93">
        <v>227.5</v>
      </c>
      <c r="H18" s="93">
        <v>136.80000000000001</v>
      </c>
      <c r="I18" s="92">
        <f t="shared" si="0"/>
        <v>1.4513057569279972</v>
      </c>
      <c r="J18" s="92">
        <f t="shared" si="1"/>
        <v>0.78705856910841732</v>
      </c>
      <c r="K18" s="63">
        <f>$G18/$H18</f>
        <v>1.6630116959064327</v>
      </c>
      <c r="L18" s="90"/>
    </row>
    <row r="19" spans="1:12" s="1" customFormat="1">
      <c r="A19" s="83">
        <v>1</v>
      </c>
      <c r="B19" s="105">
        <v>10</v>
      </c>
      <c r="C19" s="91" t="s">
        <v>85</v>
      </c>
      <c r="D19" s="106">
        <v>0.14499999999999999</v>
      </c>
      <c r="E19" s="106">
        <v>0.01</v>
      </c>
      <c r="F19" s="102">
        <v>2</v>
      </c>
      <c r="G19" s="107">
        <v>412.8</v>
      </c>
      <c r="H19" s="107">
        <v>214.7</v>
      </c>
      <c r="I19" s="106">
        <f t="shared" si="0"/>
        <v>6.3396619723800729</v>
      </c>
      <c r="J19" s="106">
        <f t="shared" si="1"/>
        <v>0.68631493990089287</v>
      </c>
      <c r="K19" s="104">
        <f>$G19/$H19</f>
        <v>1.9226828132277598</v>
      </c>
      <c r="L19" s="90"/>
    </row>
    <row r="20" spans="1:12" s="1" customFormat="1">
      <c r="A20" s="1">
        <v>1</v>
      </c>
      <c r="B20" s="70">
        <v>10</v>
      </c>
      <c r="C20" s="94" t="s">
        <v>55</v>
      </c>
      <c r="D20" s="92">
        <v>0.14499999999999999</v>
      </c>
      <c r="E20" s="92">
        <v>0.01</v>
      </c>
      <c r="F20" s="73">
        <v>2</v>
      </c>
      <c r="G20" s="4">
        <v>441.4</v>
      </c>
      <c r="H20" s="4">
        <v>233.2</v>
      </c>
      <c r="I20" s="95">
        <f t="shared" si="0"/>
        <v>6.6628855257422055</v>
      </c>
      <c r="J20" s="95">
        <f t="shared" si="1"/>
        <v>0.96849694255738139</v>
      </c>
      <c r="K20" s="3">
        <f>$G20/$H20</f>
        <v>1.8927958833619212</v>
      </c>
      <c r="L20" s="90"/>
    </row>
    <row r="21" spans="1:12" s="1" customFormat="1">
      <c r="A21" s="1">
        <v>1</v>
      </c>
      <c r="B21" s="70">
        <v>1</v>
      </c>
      <c r="C21" s="96" t="s">
        <v>59</v>
      </c>
      <c r="D21" s="92">
        <v>0.14499999999999999</v>
      </c>
      <c r="E21" s="92">
        <v>0.01</v>
      </c>
      <c r="F21" s="73">
        <v>2</v>
      </c>
      <c r="G21" s="50">
        <v>619.9</v>
      </c>
      <c r="H21" s="50">
        <v>321.39999999999998</v>
      </c>
      <c r="I21" s="95">
        <f t="shared" si="0"/>
        <v>9.5526961067917799</v>
      </c>
      <c r="J21" s="95">
        <f t="shared" si="1"/>
        <v>0.96499825560739394</v>
      </c>
      <c r="K21" s="3">
        <f>$G21/$H21</f>
        <v>1.9287492221530804</v>
      </c>
      <c r="L21" s="90"/>
    </row>
    <row r="22" spans="1:12" s="1" customFormat="1">
      <c r="A22" s="1">
        <v>1</v>
      </c>
      <c r="B22" s="70">
        <v>52</v>
      </c>
      <c r="C22" s="96" t="s">
        <v>60</v>
      </c>
      <c r="D22" s="92">
        <v>0.14499999999999999</v>
      </c>
      <c r="E22" s="92">
        <v>0.01</v>
      </c>
      <c r="F22" s="74">
        <v>1</v>
      </c>
      <c r="G22" s="63">
        <v>209</v>
      </c>
      <c r="H22" s="63">
        <v>127.7</v>
      </c>
      <c r="I22" s="95">
        <f t="shared" si="0"/>
        <v>1.3008947964525488</v>
      </c>
      <c r="J22" s="95">
        <f t="shared" si="1"/>
        <v>0.78857248742793429</v>
      </c>
      <c r="K22" s="3">
        <f>$G22/$H22</f>
        <v>1.6366483946750194</v>
      </c>
      <c r="L22" s="90"/>
    </row>
    <row r="23" spans="1:12" s="1" customFormat="1">
      <c r="A23" s="1">
        <v>3</v>
      </c>
      <c r="B23" s="70">
        <v>10</v>
      </c>
      <c r="C23" s="91" t="s">
        <v>86</v>
      </c>
      <c r="D23" s="92">
        <v>0.14499999999999999</v>
      </c>
      <c r="E23" s="92">
        <v>0.01</v>
      </c>
      <c r="F23" s="66">
        <v>2</v>
      </c>
      <c r="G23" s="93">
        <v>587.6</v>
      </c>
      <c r="H23" s="93">
        <v>304.5</v>
      </c>
      <c r="I23" s="92">
        <f t="shared" si="0"/>
        <v>9.0598601937445657</v>
      </c>
      <c r="J23" s="92">
        <f t="shared" si="1"/>
        <v>0.90478801207543524</v>
      </c>
      <c r="K23" s="63">
        <f>$G23/$H23</f>
        <v>1.9297208538587849</v>
      </c>
      <c r="L23" s="90"/>
    </row>
    <row r="24" spans="1:12" s="1" customFormat="1">
      <c r="A24" s="1">
        <v>3</v>
      </c>
      <c r="B24" s="70">
        <v>10</v>
      </c>
      <c r="C24" s="94" t="s">
        <v>87</v>
      </c>
      <c r="D24" s="92">
        <v>0.14499999999999999</v>
      </c>
      <c r="E24" s="92">
        <v>0.01</v>
      </c>
      <c r="F24" s="60">
        <v>2</v>
      </c>
      <c r="G24" s="93">
        <v>544.6</v>
      </c>
      <c r="H24" s="93">
        <v>286.8</v>
      </c>
      <c r="I24" s="92">
        <f t="shared" si="0"/>
        <v>8.2502011937384285</v>
      </c>
      <c r="J24" s="92">
        <f t="shared" si="1"/>
        <v>1.1352211557826763</v>
      </c>
      <c r="K24" s="63">
        <f>$G24/$H24</f>
        <v>1.898884239888424</v>
      </c>
      <c r="L24" s="90"/>
    </row>
    <row r="25" spans="1:12" s="1" customFormat="1">
      <c r="A25" s="1">
        <v>3</v>
      </c>
      <c r="B25" s="70">
        <v>107</v>
      </c>
      <c r="C25" s="91" t="s">
        <v>49</v>
      </c>
      <c r="D25" s="92">
        <v>0.14499999999999999</v>
      </c>
      <c r="E25" s="92">
        <v>0.01</v>
      </c>
      <c r="F25" s="60">
        <v>1</v>
      </c>
      <c r="G25" s="93">
        <v>137.5</v>
      </c>
      <c r="H25" s="93">
        <v>85.7</v>
      </c>
      <c r="I25" s="92">
        <f t="shared" si="0"/>
        <v>0.82886039921576904</v>
      </c>
      <c r="J25" s="92">
        <f t="shared" si="1"/>
        <v>0.5733897670219551</v>
      </c>
      <c r="K25" s="63">
        <f>$G25/$H25</f>
        <v>1.6044340723453909</v>
      </c>
      <c r="L25" s="90"/>
    </row>
    <row r="26" spans="1:12" s="1" customFormat="1">
      <c r="A26" s="1">
        <v>3</v>
      </c>
      <c r="B26" s="70">
        <v>1</v>
      </c>
      <c r="C26" s="94" t="s">
        <v>54</v>
      </c>
      <c r="D26" s="92">
        <v>0.14499999999999999</v>
      </c>
      <c r="E26" s="92">
        <v>0.01</v>
      </c>
      <c r="F26" s="73">
        <v>2</v>
      </c>
      <c r="G26" s="4">
        <v>442.8</v>
      </c>
      <c r="H26" s="4">
        <v>232.1</v>
      </c>
      <c r="I26" s="95">
        <f t="shared" si="0"/>
        <v>6.742891355782338</v>
      </c>
      <c r="J26" s="95">
        <f t="shared" si="1"/>
        <v>0.8524940254026272</v>
      </c>
      <c r="K26" s="3">
        <f>$G26/$H26</f>
        <v>1.9077983627746662</v>
      </c>
      <c r="L26" s="90"/>
    </row>
    <row r="27" spans="1:12" s="1" customFormat="1">
      <c r="A27" s="1">
        <v>3</v>
      </c>
      <c r="B27" s="70">
        <v>1</v>
      </c>
      <c r="C27" s="91" t="s">
        <v>58</v>
      </c>
      <c r="D27" s="92">
        <v>0.14499999999999999</v>
      </c>
      <c r="E27" s="92">
        <v>0.01</v>
      </c>
      <c r="F27" s="73">
        <v>2</v>
      </c>
      <c r="G27" s="4">
        <v>476.8</v>
      </c>
      <c r="H27" s="4">
        <v>237.1</v>
      </c>
      <c r="I27" s="95">
        <f t="shared" si="0"/>
        <v>7.6709589842478714</v>
      </c>
      <c r="J27" s="95">
        <f t="shared" si="1"/>
        <v>8.804952018536949E-2</v>
      </c>
      <c r="K27" s="3">
        <f>$G27/$H27</f>
        <v>2.0109658371994938</v>
      </c>
      <c r="L27" s="90"/>
    </row>
    <row r="28" spans="1:12" s="1" customFormat="1">
      <c r="A28" s="1">
        <v>3</v>
      </c>
      <c r="B28" s="70">
        <v>107</v>
      </c>
      <c r="C28" s="96" t="s">
        <v>61</v>
      </c>
      <c r="D28" s="92">
        <v>0.14499999999999999</v>
      </c>
      <c r="E28" s="92">
        <v>0.01</v>
      </c>
      <c r="F28" s="74">
        <v>1</v>
      </c>
      <c r="G28" s="63">
        <v>119.9</v>
      </c>
      <c r="H28" s="63">
        <v>74.099999999999994</v>
      </c>
      <c r="I28" s="95">
        <f t="shared" si="0"/>
        <v>0.73285340316761072</v>
      </c>
      <c r="J28" s="95">
        <f t="shared" si="1"/>
        <v>0.47959394010211343</v>
      </c>
      <c r="K28" s="3">
        <f>$G28/$H28</f>
        <v>1.6180836707152499</v>
      </c>
      <c r="L28" s="90"/>
    </row>
    <row r="29" spans="1:12" s="1" customFormat="1">
      <c r="A29" s="1">
        <v>5</v>
      </c>
      <c r="B29" s="70">
        <v>10</v>
      </c>
      <c r="C29" s="91" t="s">
        <v>88</v>
      </c>
      <c r="D29" s="92">
        <v>0.14499999999999999</v>
      </c>
      <c r="E29" s="92">
        <v>0.01</v>
      </c>
      <c r="F29" s="60">
        <v>2</v>
      </c>
      <c r="G29" s="93">
        <v>474.4</v>
      </c>
      <c r="H29" s="93">
        <v>251.7</v>
      </c>
      <c r="I29" s="92">
        <f t="shared" si="0"/>
        <v>7.1269193399749717</v>
      </c>
      <c r="J29" s="92">
        <f t="shared" si="1"/>
        <v>1.1098686843432344</v>
      </c>
      <c r="K29" s="63">
        <f>$G29/$H29</f>
        <v>1.8847834723877632</v>
      </c>
      <c r="L29" s="90"/>
    </row>
    <row r="30" spans="1:12" s="1" customFormat="1">
      <c r="A30" s="1">
        <v>5</v>
      </c>
      <c r="B30" s="70">
        <v>75</v>
      </c>
      <c r="C30" s="91" t="s">
        <v>39</v>
      </c>
      <c r="D30" s="92">
        <v>0.14499999999999999</v>
      </c>
      <c r="E30" s="92">
        <v>0.01</v>
      </c>
      <c r="F30" s="60">
        <v>1</v>
      </c>
      <c r="G30" s="93">
        <v>97.4</v>
      </c>
      <c r="H30" s="93">
        <v>64.7</v>
      </c>
      <c r="I30" s="92">
        <f t="shared" si="0"/>
        <v>0.52323812846246431</v>
      </c>
      <c r="J30" s="92">
        <f t="shared" si="1"/>
        <v>0.53540347895388041</v>
      </c>
      <c r="K30" s="63">
        <f>$G30/$H30</f>
        <v>1.5054095826893354</v>
      </c>
      <c r="L30" s="90"/>
    </row>
    <row r="31" spans="1:12" s="1" customFormat="1">
      <c r="A31" s="1">
        <v>5</v>
      </c>
      <c r="B31" s="70">
        <v>1</v>
      </c>
      <c r="C31" s="91" t="s">
        <v>89</v>
      </c>
      <c r="D31" s="92">
        <v>0.14499999999999999</v>
      </c>
      <c r="E31" s="92">
        <v>0.01</v>
      </c>
      <c r="F31" s="60">
        <v>1</v>
      </c>
      <c r="G31" s="63">
        <v>585</v>
      </c>
      <c r="H31" s="93">
        <v>309.8</v>
      </c>
      <c r="I31" s="92">
        <f t="shared" si="0"/>
        <v>4.4035208854088737</v>
      </c>
      <c r="J31" s="92">
        <f t="shared" si="1"/>
        <v>0.66552347282271229</v>
      </c>
      <c r="K31" s="63">
        <f>$G31/$H31</f>
        <v>1.8883150419625565</v>
      </c>
      <c r="L31" s="90"/>
    </row>
    <row r="32" spans="1:12" s="1" customFormat="1">
      <c r="A32" s="1">
        <v>5</v>
      </c>
      <c r="B32" s="70">
        <v>10</v>
      </c>
      <c r="C32" s="91" t="s">
        <v>90</v>
      </c>
      <c r="D32" s="92">
        <v>0.14499999999999999</v>
      </c>
      <c r="E32" s="92">
        <v>0.01</v>
      </c>
      <c r="F32" s="73">
        <v>2</v>
      </c>
      <c r="G32" s="4">
        <v>594.70000000000005</v>
      </c>
      <c r="H32" s="4">
        <v>314.7</v>
      </c>
      <c r="I32" s="95">
        <f t="shared" si="0"/>
        <v>8.9606529644948019</v>
      </c>
      <c r="J32" s="95">
        <f t="shared" si="1"/>
        <v>1.3377864127516781</v>
      </c>
      <c r="K32" s="3">
        <f>$G32/$H32</f>
        <v>1.8897362567524629</v>
      </c>
      <c r="L32" s="90"/>
    </row>
    <row r="33" spans="1:12" s="1" customFormat="1">
      <c r="A33" s="1">
        <v>5</v>
      </c>
      <c r="B33" s="70">
        <v>1</v>
      </c>
      <c r="C33" s="91" t="s">
        <v>91</v>
      </c>
      <c r="D33" s="92">
        <v>0.14499999999999999</v>
      </c>
      <c r="E33" s="92">
        <v>0.01</v>
      </c>
      <c r="F33" s="73">
        <v>1</v>
      </c>
      <c r="G33" s="4">
        <v>449.6</v>
      </c>
      <c r="H33" s="4">
        <v>255.1</v>
      </c>
      <c r="I33" s="95">
        <f t="shared" si="0"/>
        <v>3.1122267885611414</v>
      </c>
      <c r="J33" s="95">
        <f t="shared" si="1"/>
        <v>1.0617990855023753</v>
      </c>
      <c r="K33" s="3">
        <f>$G33/$H33</f>
        <v>1.7624460995687967</v>
      </c>
      <c r="L33" s="90"/>
    </row>
    <row r="34" spans="1:12" s="1" customFormat="1">
      <c r="A34" s="1">
        <v>5</v>
      </c>
      <c r="B34" s="70">
        <v>75</v>
      </c>
      <c r="C34" s="96" t="s">
        <v>92</v>
      </c>
      <c r="D34" s="92">
        <v>0.14499999999999999</v>
      </c>
      <c r="E34" s="92">
        <v>0.01</v>
      </c>
      <c r="F34" s="73">
        <v>1</v>
      </c>
      <c r="G34" s="50">
        <v>105.5</v>
      </c>
      <c r="H34" s="50">
        <v>70</v>
      </c>
      <c r="I34" s="95">
        <f t="shared" si="0"/>
        <v>0.5680413932849383</v>
      </c>
      <c r="J34" s="95">
        <f t="shared" si="1"/>
        <v>0.57732046945299298</v>
      </c>
      <c r="K34" s="3">
        <f>$G34/$H34</f>
        <v>1.5071428571428571</v>
      </c>
      <c r="L34" s="90"/>
    </row>
    <row r="35" spans="1:12">
      <c r="A35" s="1">
        <v>6</v>
      </c>
      <c r="B35" s="70">
        <v>1</v>
      </c>
      <c r="C35" s="91" t="s">
        <v>40</v>
      </c>
      <c r="D35" s="92">
        <v>0.14499999999999999</v>
      </c>
      <c r="E35" s="92">
        <v>0.01</v>
      </c>
      <c r="F35" s="60">
        <v>1</v>
      </c>
      <c r="G35" s="93">
        <v>121.9</v>
      </c>
      <c r="H35" s="93">
        <v>66.099999999999994</v>
      </c>
      <c r="I35" s="92">
        <f t="shared" si="0"/>
        <v>0.89286506324787496</v>
      </c>
      <c r="J35" s="92">
        <f t="shared" si="1"/>
        <v>0.18868378142322823</v>
      </c>
      <c r="K35" s="63">
        <f>$G35/$H35</f>
        <v>1.8441754916792741</v>
      </c>
      <c r="L35" s="90"/>
    </row>
    <row r="36" spans="1:12">
      <c r="A36" s="1">
        <v>6</v>
      </c>
      <c r="B36" s="70">
        <v>1</v>
      </c>
      <c r="C36" s="91" t="s">
        <v>41</v>
      </c>
      <c r="D36" s="92">
        <v>0.14499999999999999</v>
      </c>
      <c r="E36" s="92">
        <v>0.01</v>
      </c>
      <c r="F36" s="60">
        <v>1</v>
      </c>
      <c r="G36" s="93">
        <v>113.2</v>
      </c>
      <c r="H36" s="93">
        <v>60.9</v>
      </c>
      <c r="I36" s="92">
        <f t="shared" si="0"/>
        <v>0.83686098221978233</v>
      </c>
      <c r="J36" s="92">
        <f t="shared" si="1"/>
        <v>0.15960383836221753</v>
      </c>
      <c r="K36" s="63">
        <f>$G36/$H36</f>
        <v>1.8587848932676521</v>
      </c>
      <c r="L36" s="90"/>
    </row>
    <row r="37" spans="1:12">
      <c r="A37" s="1">
        <v>6</v>
      </c>
      <c r="B37" s="70">
        <v>10</v>
      </c>
      <c r="C37" s="91" t="s">
        <v>42</v>
      </c>
      <c r="D37" s="92">
        <v>0.14499999999999999</v>
      </c>
      <c r="E37" s="92">
        <v>0.01</v>
      </c>
      <c r="F37" s="60">
        <v>2</v>
      </c>
      <c r="G37" s="93">
        <v>555.1</v>
      </c>
      <c r="H37" s="93">
        <v>291.89999999999998</v>
      </c>
      <c r="I37" s="92">
        <f t="shared" si="0"/>
        <v>8.4230137866251145</v>
      </c>
      <c r="J37" s="92">
        <f t="shared" si="1"/>
        <v>1.1293041486092288</v>
      </c>
      <c r="K37" s="63">
        <f>$G37/$H37</f>
        <v>1.9016786570743407</v>
      </c>
      <c r="L37" s="90"/>
    </row>
    <row r="38" spans="1:12">
      <c r="A38" s="69">
        <v>6</v>
      </c>
      <c r="B38" s="71">
        <v>10</v>
      </c>
      <c r="C38" s="94" t="s">
        <v>45</v>
      </c>
      <c r="D38" s="97">
        <v>0.14499999999999999</v>
      </c>
      <c r="E38" s="97">
        <v>0.01</v>
      </c>
      <c r="F38" s="76">
        <v>2</v>
      </c>
      <c r="G38" s="98">
        <v>463.9</v>
      </c>
      <c r="H38" s="98">
        <v>247.2</v>
      </c>
      <c r="I38" s="92">
        <f t="shared" si="0"/>
        <v>6.9349053478786544</v>
      </c>
      <c r="J38" s="92">
        <f t="shared" si="1"/>
        <v>1.1546218655161034</v>
      </c>
      <c r="K38" s="63">
        <f>$G38/$H38</f>
        <v>1.8766181229773462</v>
      </c>
      <c r="L38" s="90"/>
    </row>
    <row r="39" spans="1:12">
      <c r="A39" s="1">
        <v>6</v>
      </c>
      <c r="B39" s="70">
        <v>137</v>
      </c>
      <c r="C39" s="91" t="s">
        <v>47</v>
      </c>
      <c r="D39" s="92">
        <v>0.14499999999999999</v>
      </c>
      <c r="E39" s="92">
        <v>0.01</v>
      </c>
      <c r="F39" s="60">
        <v>1</v>
      </c>
      <c r="G39" s="93">
        <v>97.1</v>
      </c>
      <c r="H39" s="93">
        <v>60.6</v>
      </c>
      <c r="I39" s="92">
        <f t="shared" ref="I39:I52" si="2">($B$12)*($B$11)/($B$11-1)*(G39-H39)*(E39)/(D39)*(F39)</f>
        <v>0.58404255929296467</v>
      </c>
      <c r="J39" s="92">
        <f t="shared" ref="J39:J52" si="3">($B$12)*($B$11)/($B$11-1)*(($B$11*H39)-G39)*(E39)/(D39)*(F39)</f>
        <v>0.40751356759158713</v>
      </c>
      <c r="K39" s="63">
        <f>$G39/$H39</f>
        <v>1.6023102310231021</v>
      </c>
      <c r="L39" s="90"/>
    </row>
    <row r="40" spans="1:12">
      <c r="A40" s="1">
        <v>6</v>
      </c>
      <c r="B40" s="70">
        <v>137</v>
      </c>
      <c r="C40" s="91" t="s">
        <v>53</v>
      </c>
      <c r="D40" s="92">
        <v>0.14499999999999999</v>
      </c>
      <c r="E40" s="92">
        <v>0.01</v>
      </c>
      <c r="F40" s="72">
        <v>1</v>
      </c>
      <c r="G40" s="4">
        <v>68.5</v>
      </c>
      <c r="H40" s="4">
        <v>43.9</v>
      </c>
      <c r="I40" s="95">
        <f t="shared" si="2"/>
        <v>0.39362868379745025</v>
      </c>
      <c r="J40" s="95">
        <f t="shared" si="3"/>
        <v>0.32467682726248093</v>
      </c>
      <c r="K40" s="3">
        <f>$G40/$H40</f>
        <v>1.560364464692483</v>
      </c>
      <c r="L40" s="90"/>
    </row>
    <row r="41" spans="1:12">
      <c r="A41" s="1">
        <v>7</v>
      </c>
      <c r="B41" s="70">
        <v>10</v>
      </c>
      <c r="C41" s="91" t="s">
        <v>93</v>
      </c>
      <c r="D41" s="92">
        <v>0.14499999999999999</v>
      </c>
      <c r="E41" s="92">
        <v>0.01</v>
      </c>
      <c r="F41" s="60">
        <v>2</v>
      </c>
      <c r="G41" s="93">
        <v>366.3</v>
      </c>
      <c r="H41" s="93">
        <v>197.8</v>
      </c>
      <c r="I41" s="92">
        <f t="shared" si="2"/>
        <v>5.3923929447049073</v>
      </c>
      <c r="J41" s="92">
        <f t="shared" si="3"/>
        <v>1.080537810996886</v>
      </c>
      <c r="K41" s="63">
        <f>$G41/$H41</f>
        <v>1.851870576339737</v>
      </c>
      <c r="L41" s="90"/>
    </row>
    <row r="42" spans="1:12">
      <c r="A42" s="1">
        <v>7</v>
      </c>
      <c r="B42" s="70">
        <v>172</v>
      </c>
      <c r="C42" s="91" t="s">
        <v>48</v>
      </c>
      <c r="D42" s="92">
        <v>0.14499999999999999</v>
      </c>
      <c r="E42" s="92">
        <v>0.01</v>
      </c>
      <c r="F42" s="60">
        <v>1</v>
      </c>
      <c r="G42" s="93">
        <v>38.200000000000003</v>
      </c>
      <c r="H42" s="93">
        <v>28.3</v>
      </c>
      <c r="I42" s="92">
        <f t="shared" si="2"/>
        <v>0.15841154347946171</v>
      </c>
      <c r="J42" s="92">
        <f t="shared" si="3"/>
        <v>0.30464189531315899</v>
      </c>
      <c r="K42" s="63">
        <f>$G42/$H42</f>
        <v>1.3498233215547704</v>
      </c>
      <c r="L42" s="90"/>
    </row>
    <row r="43" spans="1:12" s="1" customFormat="1">
      <c r="A43" s="1">
        <v>9</v>
      </c>
      <c r="B43" s="70">
        <v>1</v>
      </c>
      <c r="C43" s="91" t="s">
        <v>94</v>
      </c>
      <c r="D43" s="92">
        <v>0.14499999999999999</v>
      </c>
      <c r="E43" s="92">
        <v>0.01</v>
      </c>
      <c r="F43" s="66">
        <v>1</v>
      </c>
      <c r="G43" s="63">
        <v>123.2</v>
      </c>
      <c r="H43" s="93">
        <v>64.8</v>
      </c>
      <c r="I43" s="92">
        <f t="shared" si="2"/>
        <v>0.93446809486874371</v>
      </c>
      <c r="J43" s="92">
        <f t="shared" si="3"/>
        <v>0.12580974378008397</v>
      </c>
      <c r="K43" s="63">
        <f>$G43/$H43</f>
        <v>1.9012345679012348</v>
      </c>
      <c r="L43" s="90"/>
    </row>
    <row r="44" spans="1:12" s="1" customFormat="1">
      <c r="A44" s="1">
        <v>7</v>
      </c>
      <c r="B44" s="70">
        <v>10</v>
      </c>
      <c r="C44" s="91" t="s">
        <v>50</v>
      </c>
      <c r="D44" s="92">
        <v>0.14499999999999999</v>
      </c>
      <c r="E44" s="92">
        <v>0.01</v>
      </c>
      <c r="F44" s="72">
        <v>2</v>
      </c>
      <c r="G44" s="63">
        <v>534.79999999999995</v>
      </c>
      <c r="H44" s="63">
        <v>280</v>
      </c>
      <c r="I44" s="92">
        <f t="shared" si="2"/>
        <v>8.1541941976902663</v>
      </c>
      <c r="J44" s="92">
        <f t="shared" si="3"/>
        <v>1.0087007042131824</v>
      </c>
      <c r="K44" s="63">
        <f>$G44/$H44</f>
        <v>1.91</v>
      </c>
    </row>
    <row r="45" spans="1:12" s="1" customFormat="1">
      <c r="A45" s="1">
        <v>7</v>
      </c>
      <c r="B45" s="70">
        <v>172</v>
      </c>
      <c r="C45" s="91" t="s">
        <v>51</v>
      </c>
      <c r="D45" s="92">
        <v>0.14499999999999999</v>
      </c>
      <c r="E45" s="92">
        <v>0.01</v>
      </c>
      <c r="F45" s="72">
        <v>1</v>
      </c>
      <c r="G45" s="63">
        <v>33</v>
      </c>
      <c r="H45" s="63">
        <v>25.9</v>
      </c>
      <c r="I45" s="92">
        <f t="shared" si="2"/>
        <v>0.11360827865698768</v>
      </c>
      <c r="J45" s="92">
        <f t="shared" si="3"/>
        <v>0.31017561055604687</v>
      </c>
      <c r="K45" s="63">
        <f>$G45/$H45</f>
        <v>1.2741312741312742</v>
      </c>
    </row>
    <row r="46" spans="1:12" s="1" customFormat="1">
      <c r="A46" s="1">
        <v>7</v>
      </c>
      <c r="B46" s="70">
        <v>1</v>
      </c>
      <c r="C46" s="91" t="s">
        <v>52</v>
      </c>
      <c r="D46" s="92">
        <v>0.14499999999999999</v>
      </c>
      <c r="E46" s="92">
        <v>0.01</v>
      </c>
      <c r="F46" s="72">
        <v>1</v>
      </c>
      <c r="G46" s="4">
        <v>157.6</v>
      </c>
      <c r="H46" s="4">
        <v>83</v>
      </c>
      <c r="I46" s="95">
        <f t="shared" si="2"/>
        <v>1.1936869841987718</v>
      </c>
      <c r="J46" s="95">
        <f t="shared" si="3"/>
        <v>0.16438493876191818</v>
      </c>
      <c r="K46" s="3">
        <f>$G46/$H46</f>
        <v>1.8987951807228916</v>
      </c>
    </row>
    <row r="47" spans="1:12" s="1" customFormat="1">
      <c r="A47" s="1">
        <v>9</v>
      </c>
      <c r="B47" s="70">
        <v>10</v>
      </c>
      <c r="C47" s="94" t="s">
        <v>95</v>
      </c>
      <c r="D47" s="92">
        <v>0.14499999999999999</v>
      </c>
      <c r="E47" s="92">
        <v>0.01</v>
      </c>
      <c r="F47" s="73">
        <v>4</v>
      </c>
      <c r="G47" s="4">
        <v>475.5</v>
      </c>
      <c r="H47" s="4">
        <v>245.7</v>
      </c>
      <c r="I47" s="95">
        <f t="shared" si="2"/>
        <v>14.708271794577898</v>
      </c>
      <c r="J47" s="95">
        <f t="shared" si="3"/>
        <v>1.3726087582626574</v>
      </c>
      <c r="K47" s="3">
        <f>$G47/$H47</f>
        <v>1.9352869352869353</v>
      </c>
    </row>
    <row r="48" spans="1:12" s="1" customFormat="1">
      <c r="A48" s="1">
        <v>7</v>
      </c>
      <c r="B48" s="70">
        <v>1</v>
      </c>
      <c r="C48" s="91" t="s">
        <v>57</v>
      </c>
      <c r="D48" s="92">
        <v>0.14499999999999999</v>
      </c>
      <c r="E48" s="92">
        <v>0.01</v>
      </c>
      <c r="F48" s="73">
        <v>1</v>
      </c>
      <c r="G48" s="4">
        <v>108.7</v>
      </c>
      <c r="H48" s="4">
        <v>57.4</v>
      </c>
      <c r="I48" s="95">
        <f t="shared" si="2"/>
        <v>0.82085981621175597</v>
      </c>
      <c r="J48" s="95">
        <f t="shared" si="3"/>
        <v>0.11833691123334754</v>
      </c>
      <c r="K48" s="3">
        <f>$G48/$H48</f>
        <v>1.8937282229965158</v>
      </c>
    </row>
    <row r="49" spans="1:12" s="1" customFormat="1">
      <c r="A49" s="1">
        <v>9</v>
      </c>
      <c r="B49" s="70">
        <v>10</v>
      </c>
      <c r="C49" s="91" t="s">
        <v>96</v>
      </c>
      <c r="D49" s="92">
        <v>0.14499999999999999</v>
      </c>
      <c r="E49" s="92">
        <v>0.01</v>
      </c>
      <c r="F49" s="60">
        <v>4</v>
      </c>
      <c r="G49" s="93">
        <v>399.4</v>
      </c>
      <c r="H49" s="93">
        <v>212.4</v>
      </c>
      <c r="I49" s="92">
        <f t="shared" si="2"/>
        <v>11.968872174003769</v>
      </c>
      <c r="J49" s="92">
        <f t="shared" si="3"/>
        <v>1.9325483771697487</v>
      </c>
      <c r="K49" s="63">
        <f>$G49/$H49</f>
        <v>1.8804143126177022</v>
      </c>
    </row>
    <row r="50" spans="1:12" s="1" customFormat="1">
      <c r="A50" s="1">
        <v>9</v>
      </c>
      <c r="B50" s="70">
        <v>1</v>
      </c>
      <c r="C50" s="91" t="s">
        <v>44</v>
      </c>
      <c r="D50" s="92">
        <v>0.14499999999999999</v>
      </c>
      <c r="E50" s="92">
        <v>0.01</v>
      </c>
      <c r="F50" s="60">
        <v>1</v>
      </c>
      <c r="G50" s="93">
        <v>129.9</v>
      </c>
      <c r="H50" s="93">
        <v>68.2</v>
      </c>
      <c r="I50" s="92">
        <f t="shared" si="2"/>
        <v>0.98727194269523089</v>
      </c>
      <c r="J50" s="92">
        <f t="shared" si="3"/>
        <v>0.12863775785801077</v>
      </c>
      <c r="K50" s="63">
        <f>$G50/$H50</f>
        <v>1.904692082111437</v>
      </c>
      <c r="L50"/>
    </row>
    <row r="51" spans="1:12" s="1" customFormat="1">
      <c r="A51" s="69">
        <v>9</v>
      </c>
      <c r="B51" s="71">
        <v>140</v>
      </c>
      <c r="C51" s="94" t="s">
        <v>46</v>
      </c>
      <c r="D51" s="92">
        <v>0.14499999999999999</v>
      </c>
      <c r="E51" s="92">
        <v>0.01</v>
      </c>
      <c r="F51" s="60">
        <v>1</v>
      </c>
      <c r="G51" s="93">
        <v>25.7</v>
      </c>
      <c r="H51" s="93">
        <v>17.600000000000001</v>
      </c>
      <c r="I51" s="92">
        <f t="shared" si="2"/>
        <v>0.12960944466501406</v>
      </c>
      <c r="J51" s="92">
        <f t="shared" si="3"/>
        <v>0.15836725225195153</v>
      </c>
      <c r="K51" s="63">
        <f>$G51/$H51</f>
        <v>1.4602272727272725</v>
      </c>
    </row>
    <row r="52" spans="1:12" s="1" customFormat="1">
      <c r="A52" s="1">
        <v>9</v>
      </c>
      <c r="B52" s="70">
        <v>140</v>
      </c>
      <c r="C52" s="94" t="s">
        <v>56</v>
      </c>
      <c r="D52" s="92">
        <v>0.14499999999999999</v>
      </c>
      <c r="E52" s="92">
        <v>0.01</v>
      </c>
      <c r="F52" s="73">
        <v>1</v>
      </c>
      <c r="G52" s="4">
        <v>16.399999999999999</v>
      </c>
      <c r="H52" s="4">
        <v>13</v>
      </c>
      <c r="I52" s="95">
        <f t="shared" si="2"/>
        <v>5.4403964427289848E-2</v>
      </c>
      <c r="J52" s="95">
        <f t="shared" si="3"/>
        <v>0.15830609579546881</v>
      </c>
      <c r="K52" s="3">
        <f>$G52/$H52</f>
        <v>1.2615384615384615</v>
      </c>
    </row>
    <row r="53" spans="1:12" s="1" customFormat="1">
      <c r="A53" s="1">
        <v>11</v>
      </c>
      <c r="B53" s="70">
        <v>1</v>
      </c>
      <c r="C53" s="81" t="s">
        <v>51</v>
      </c>
      <c r="D53" s="61">
        <v>0.14499999999999999</v>
      </c>
      <c r="E53" s="61">
        <v>0.01</v>
      </c>
      <c r="F53" s="60">
        <v>1</v>
      </c>
      <c r="G53" s="62">
        <v>127.7</v>
      </c>
      <c r="H53" s="62">
        <v>67.8</v>
      </c>
      <c r="I53" s="61">
        <f>($B$12)*($B$11)/($B$11-1)*(G53-H53)*(E53)/(D53)*(F53)</f>
        <v>0.95846984388078327</v>
      </c>
      <c r="J53" s="61">
        <f>($B$12)*($B$11)/($B$11-1)*(($B$11*H53)-G53)*(E53)/(D53)*(F53)</f>
        <v>0.15089493174252719</v>
      </c>
      <c r="K53" s="63">
        <f>$G53/$H53</f>
        <v>1.8834808259587021</v>
      </c>
    </row>
    <row r="54" spans="1:12" s="1" customFormat="1">
      <c r="A54" s="1">
        <v>11</v>
      </c>
      <c r="B54" s="70">
        <v>10</v>
      </c>
      <c r="C54" s="81" t="s">
        <v>41</v>
      </c>
      <c r="D54" s="61">
        <v>0.14499999999999999</v>
      </c>
      <c r="E54" s="61">
        <v>0.01</v>
      </c>
      <c r="F54" s="60">
        <v>2</v>
      </c>
      <c r="G54" s="62">
        <v>531.1</v>
      </c>
      <c r="H54" s="62">
        <v>301.5</v>
      </c>
      <c r="I54" s="61">
        <f>($B$12)*($B$11)/($B$11-1)*(G54-H54)*(E54)/(D54)*(F54)</f>
        <v>7.3477354308857388</v>
      </c>
      <c r="J54" s="61">
        <f>($B$12)*($B$11)/($B$11-1)*(($B$11*H54)-G54)*(E54)/(D54)*(F54)</f>
        <v>2.5187389009852965</v>
      </c>
      <c r="K54" s="63">
        <f>$G54/$H54</f>
        <v>1.7615257048092869</v>
      </c>
      <c r="L54"/>
    </row>
    <row r="55" spans="1:12" s="1" customFormat="1">
      <c r="A55" s="99">
        <v>11</v>
      </c>
      <c r="B55" s="100">
        <v>154</v>
      </c>
      <c r="C55" s="81" t="s">
        <v>48</v>
      </c>
      <c r="D55" s="101">
        <v>0.14499999999999999</v>
      </c>
      <c r="E55" s="101">
        <v>0.01</v>
      </c>
      <c r="F55" s="102">
        <v>1</v>
      </c>
      <c r="G55" s="103">
        <v>79</v>
      </c>
      <c r="H55" s="103">
        <v>45.2</v>
      </c>
      <c r="I55" s="101">
        <f>($B$12)*($B$11)/($B$11-1)*(G55-H55)*(E55)/(D55)*(F55)</f>
        <v>0.54083941107129341</v>
      </c>
      <c r="J55" s="101">
        <f>($B$12)*($B$11)/($B$11-1)*(($B$11*H55)-G55)*(E55)/(D55)*(F55)</f>
        <v>0.1987371060109136</v>
      </c>
      <c r="K55" s="104">
        <f>$G55/$H55</f>
        <v>1.747787610619469</v>
      </c>
      <c r="L55" s="6"/>
    </row>
    <row r="56" spans="1:12" s="1" customFormat="1">
      <c r="A56" s="1">
        <v>11</v>
      </c>
      <c r="B56" s="70">
        <v>154</v>
      </c>
      <c r="C56" s="81" t="s">
        <v>40</v>
      </c>
      <c r="D56" s="61">
        <v>0.14499999999999999</v>
      </c>
      <c r="E56" s="61">
        <v>0.01</v>
      </c>
      <c r="F56" s="66">
        <v>1</v>
      </c>
      <c r="G56" s="63">
        <v>70.900000000000006</v>
      </c>
      <c r="H56" s="62">
        <v>40.9</v>
      </c>
      <c r="I56" s="61">
        <f>($B$12)*($B$11)/($B$11-1)*(G56-H56)*(E56)/(D56)*(F56)</f>
        <v>0.48003498024079305</v>
      </c>
      <c r="J56" s="61">
        <f>($B$12)*($B$11)/($B$11-1)*(($B$11*H56)-G56)*(E56)/(D56)*(F56)</f>
        <v>0.1891835938446553</v>
      </c>
      <c r="K56" s="63">
        <f>$G56/$H56</f>
        <v>1.7334963325183377</v>
      </c>
    </row>
    <row r="57" spans="1:12" s="1" customFormat="1">
      <c r="A57" s="1">
        <v>11</v>
      </c>
      <c r="B57" s="70">
        <v>1</v>
      </c>
      <c r="C57" s="81" t="s">
        <v>47</v>
      </c>
      <c r="D57" s="61">
        <v>0.14499999999999999</v>
      </c>
      <c r="E57" s="61">
        <v>0.01</v>
      </c>
      <c r="F57" s="73">
        <v>1</v>
      </c>
      <c r="G57" s="4">
        <v>124</v>
      </c>
      <c r="H57" s="4">
        <v>67.3</v>
      </c>
      <c r="I57" s="6">
        <f>($B$12)*($B$11)/($B$11-1)*(G57-H57)*(E57)/(D57)*(F57)</f>
        <v>0.9072661126550986</v>
      </c>
      <c r="J57" s="6">
        <f>($B$12)*($B$11)/($B$11-1)*(($B$11*H57)-G57)*(E57)/(D57)*(F57)</f>
        <v>0.19391750680579775</v>
      </c>
      <c r="K57" s="3">
        <f>$G57/$H57</f>
        <v>1.8424962852897475</v>
      </c>
      <c r="L57"/>
    </row>
    <row r="58" spans="1:12" s="1" customFormat="1">
      <c r="A58" s="1">
        <v>11</v>
      </c>
      <c r="B58" s="70">
        <v>10</v>
      </c>
      <c r="C58" s="81" t="s">
        <v>56</v>
      </c>
      <c r="D58" s="61">
        <v>0.14499999999999999</v>
      </c>
      <c r="E58" s="61">
        <v>0.01</v>
      </c>
      <c r="F58" s="73">
        <v>1</v>
      </c>
      <c r="G58" s="4">
        <v>497.4</v>
      </c>
      <c r="H58" s="4">
        <v>274.10000000000002</v>
      </c>
      <c r="I58" s="6">
        <f>($B$12)*($B$11)/($B$11-1)*(G58-H58)*(E58)/(D58)*(F58)</f>
        <v>3.5730603695923011</v>
      </c>
      <c r="J58" s="6">
        <f>($B$12)*($B$11)/($B$11-1)*(($B$11*H58)-G58)*(E58)/(D58)*(F58)</f>
        <v>0.9118494386429401</v>
      </c>
      <c r="K58" s="3">
        <f>$G58/$H58</f>
        <v>1.8146661802261945</v>
      </c>
    </row>
    <row r="59" spans="1:12">
      <c r="A59" s="1">
        <v>13</v>
      </c>
      <c r="B59" s="70">
        <v>1</v>
      </c>
      <c r="C59" s="81" t="s">
        <v>42</v>
      </c>
      <c r="D59" s="61">
        <v>0.14499999999999999</v>
      </c>
      <c r="E59" s="61">
        <v>0.01</v>
      </c>
      <c r="F59" s="60">
        <v>1</v>
      </c>
      <c r="G59" s="62">
        <v>149.9</v>
      </c>
      <c r="H59" s="62">
        <v>79.900000000000006</v>
      </c>
      <c r="I59" s="61">
        <f>($B$12)*($B$11)/($B$11-1)*(G59-H59)*(E59)/(D59)*(F59)</f>
        <v>1.12008162056185</v>
      </c>
      <c r="J59" s="61">
        <f>($B$12)*($B$11)/($B$11-1)*(($B$11*H59)-G59)*(E59)/(D59)*(F59)</f>
        <v>0.18726713419187435</v>
      </c>
      <c r="K59" s="63">
        <f>$G59/$H59</f>
        <v>1.8760951188986232</v>
      </c>
      <c r="L59" s="1"/>
    </row>
    <row r="60" spans="1:12">
      <c r="A60" s="1">
        <v>13</v>
      </c>
      <c r="B60" s="70">
        <v>1</v>
      </c>
      <c r="C60" s="81" t="s">
        <v>44</v>
      </c>
      <c r="D60" s="61">
        <v>0.14499999999999999</v>
      </c>
      <c r="E60" s="61">
        <v>0.01</v>
      </c>
      <c r="F60" s="60">
        <v>1</v>
      </c>
      <c r="G60" s="62">
        <v>155.69999999999999</v>
      </c>
      <c r="H60" s="62">
        <v>83.6</v>
      </c>
      <c r="I60" s="61">
        <f>($B$12)*($B$11)/($B$11-1)*(G60-H60)*(E60)/(D60)*(F60)</f>
        <v>1.1536840691787056</v>
      </c>
      <c r="J60" s="61">
        <f>($B$12)*($B$11)/($B$11-1)*(($B$11*H60)-G60)*(E60)/(D60)*(F60)</f>
        <v>0.21420524117688072</v>
      </c>
      <c r="K60" s="63">
        <f>$G60/$H60</f>
        <v>1.8624401913875599</v>
      </c>
      <c r="L60" s="1"/>
    </row>
    <row r="61" spans="1:12">
      <c r="A61" s="1">
        <v>13</v>
      </c>
      <c r="B61" s="70">
        <v>116</v>
      </c>
      <c r="C61" s="81" t="s">
        <v>52</v>
      </c>
      <c r="D61" s="61">
        <v>0.14499999999999999</v>
      </c>
      <c r="E61" s="61">
        <v>0.01</v>
      </c>
      <c r="F61" s="60">
        <v>1</v>
      </c>
      <c r="G61" s="63">
        <v>25.6</v>
      </c>
      <c r="H61" s="62">
        <v>17</v>
      </c>
      <c r="I61" s="61">
        <f>($B$12)*($B$11)/($B$11-1)*(G61-H61)*(E61)/(D61)*(F61)</f>
        <v>0.13761002766902733</v>
      </c>
      <c r="J61" s="61">
        <f>($B$12)*($B$11)/($B$11-1)*(($B$11*H61)-G61)*(E61)/(D61)*(F61)</f>
        <v>0.14054928185304166</v>
      </c>
      <c r="K61" s="63">
        <f>$G61/$H61</f>
        <v>1.5058823529411764</v>
      </c>
      <c r="L61" s="1"/>
    </row>
    <row r="62" spans="1:12">
      <c r="A62" s="1">
        <v>13</v>
      </c>
      <c r="B62" s="70">
        <v>10</v>
      </c>
      <c r="C62" s="81" t="s">
        <v>46</v>
      </c>
      <c r="D62" s="61">
        <v>0.14499999999999999</v>
      </c>
      <c r="E62" s="61">
        <v>0.01</v>
      </c>
      <c r="F62" s="73">
        <v>4</v>
      </c>
      <c r="G62" s="4">
        <v>552.79999999999995</v>
      </c>
      <c r="H62" s="4">
        <v>290.7</v>
      </c>
      <c r="I62" s="6">
        <f>($B$12)*($B$11)/($B$11-1)*(G62-H62)*(E62)/(D62)*(F62)</f>
        <v>16.775622442814907</v>
      </c>
      <c r="J62" s="6">
        <f>($B$12)*($B$11)/($B$11-1)*(($B$11*H62)-G62)*(E62)/(D62)*(F62)</f>
        <v>2.2504743284946112</v>
      </c>
      <c r="K62" s="3">
        <f>$G62/$H62</f>
        <v>1.9016167870657035</v>
      </c>
    </row>
    <row r="63" spans="1:12">
      <c r="A63" s="1">
        <v>13</v>
      </c>
      <c r="B63" s="70">
        <v>116</v>
      </c>
      <c r="C63" s="81" t="s">
        <v>55</v>
      </c>
      <c r="D63" s="61">
        <v>0.14499999999999999</v>
      </c>
      <c r="E63" s="61">
        <v>0.01</v>
      </c>
      <c r="F63" s="73">
        <v>1</v>
      </c>
      <c r="G63" s="4">
        <v>20.9</v>
      </c>
      <c r="H63" s="4">
        <v>15.4</v>
      </c>
      <c r="I63" s="6">
        <f>($B$12)*($B$11)/($B$11-1)*(G63-H63)*(E63)/(D63)*(F63)</f>
        <v>8.8006413044145346E-2</v>
      </c>
      <c r="J63" s="6">
        <f>($B$12)*($B$11)/($B$11-1)*(($B$11*H63)-G63)*(E63)/(D63)*(F63)</f>
        <v>0.16397319675819949</v>
      </c>
      <c r="K63" s="3">
        <f>$G63/$H63</f>
        <v>1.357142857142857</v>
      </c>
    </row>
    <row r="64" spans="1:12">
      <c r="A64" s="1">
        <v>13</v>
      </c>
      <c r="B64" s="70">
        <v>10</v>
      </c>
      <c r="C64" s="81" t="s">
        <v>53</v>
      </c>
      <c r="D64" s="61">
        <v>0.14499999999999999</v>
      </c>
      <c r="E64" s="61">
        <v>0.01</v>
      </c>
      <c r="F64" s="73">
        <v>4</v>
      </c>
      <c r="G64" s="4">
        <v>522.4</v>
      </c>
      <c r="H64" s="4">
        <v>278.39999999999998</v>
      </c>
      <c r="I64" s="6">
        <f>($B$12)*($B$11)/($B$11-1)*(G64-H64)*(E64)/(D64)*(F64)</f>
        <v>15.617138023833798</v>
      </c>
      <c r="J64" s="6">
        <f>($B$12)*($B$11)/($B$11-1)*(($B$11*H64)-G64)*(E64)/(D64)*(F64)</f>
        <v>2.6039329810942058</v>
      </c>
      <c r="K64" s="3">
        <f>$G64/$H64</f>
        <v>1.8764367816091956</v>
      </c>
    </row>
    <row r="65" spans="1:11">
      <c r="A65" s="1">
        <v>18</v>
      </c>
      <c r="B65" s="70">
        <v>30</v>
      </c>
      <c r="C65" s="81" t="s">
        <v>49</v>
      </c>
      <c r="D65" s="61">
        <v>0.14499999999999999</v>
      </c>
      <c r="E65" s="61">
        <v>0.01</v>
      </c>
      <c r="F65" s="66">
        <v>1</v>
      </c>
      <c r="G65" s="62">
        <v>333.5</v>
      </c>
      <c r="H65" s="62">
        <v>181.7</v>
      </c>
      <c r="I65" s="61">
        <f>($B$12)*($B$11)/($B$11-1)*(G65-H65)*(E65)/(D65)*(F65)</f>
        <v>2.4289770000184121</v>
      </c>
      <c r="J65" s="61">
        <f>($B$12)*($B$11)/($B$11-1)*(($B$11*H65)-G65)*(E65)/(D65)*(F65)</f>
        <v>0.54405514940276045</v>
      </c>
      <c r="K65" s="63">
        <f>$G65/$H65</f>
        <v>1.8354430379746836</v>
      </c>
    </row>
    <row r="66" spans="1:11">
      <c r="A66" s="1">
        <v>16</v>
      </c>
      <c r="B66" s="70">
        <v>77</v>
      </c>
      <c r="C66" s="81" t="s">
        <v>57</v>
      </c>
      <c r="D66" s="61">
        <v>0.14499999999999999</v>
      </c>
      <c r="E66" s="61">
        <v>0.01</v>
      </c>
      <c r="F66" s="60">
        <v>1</v>
      </c>
      <c r="G66" s="62">
        <v>44.1</v>
      </c>
      <c r="H66" s="62">
        <v>31.9</v>
      </c>
      <c r="I66" s="61">
        <f>($B$12)*($B$11)/($B$11-1)*(G66-H66)*(E66)/(D66)*(F66)</f>
        <v>0.19521422529792248</v>
      </c>
      <c r="J66" s="61">
        <f>($B$12)*($B$11)/($B$11-1)*(($B$11*H66)-G66)*(E66)/(D66)*(F66)</f>
        <v>0.3267435378640775</v>
      </c>
      <c r="K66" s="63">
        <f>$G66/$H66</f>
        <v>1.3824451410658307</v>
      </c>
    </row>
    <row r="67" spans="1:11">
      <c r="A67" s="1">
        <v>18</v>
      </c>
      <c r="B67" s="70">
        <v>30</v>
      </c>
      <c r="C67" s="81" t="s">
        <v>43</v>
      </c>
      <c r="D67" s="61">
        <v>0.14499999999999999</v>
      </c>
      <c r="E67" s="61">
        <v>0.01</v>
      </c>
      <c r="F67" s="60">
        <v>1</v>
      </c>
      <c r="G67" s="62">
        <v>242.8</v>
      </c>
      <c r="H67" s="62">
        <v>135.69999999999999</v>
      </c>
      <c r="I67" s="61">
        <f>($B$12)*($B$11)/($B$11-1)*(G67-H67)*(E67)/(D67)*(F67)</f>
        <v>1.7137248794596311</v>
      </c>
      <c r="J67" s="61">
        <f>($B$12)*($B$11)/($B$11-1)*(($B$11*H67)-G67)*(E67)/(D67)*(F67)</f>
        <v>0.50664090301947229</v>
      </c>
      <c r="K67" s="63">
        <f>$G67/$H67</f>
        <v>1.7892409727339722</v>
      </c>
    </row>
    <row r="68" spans="1:11">
      <c r="A68" s="1">
        <v>18</v>
      </c>
      <c r="B68" s="70">
        <v>1</v>
      </c>
      <c r="C68" s="81" t="s">
        <v>61</v>
      </c>
      <c r="D68" s="61">
        <v>0.14499999999999999</v>
      </c>
      <c r="E68" s="61">
        <v>0.01</v>
      </c>
      <c r="F68" s="60">
        <v>1</v>
      </c>
      <c r="G68" s="62">
        <v>274.8</v>
      </c>
      <c r="H68" s="62">
        <v>144.80000000000001</v>
      </c>
      <c r="I68" s="61">
        <f>($B$12)*($B$11)/($B$11-1)*(G68-H68)*(E68)/(D68)*(F68)</f>
        <v>2.0801515810434359</v>
      </c>
      <c r="J68" s="61">
        <f>($B$12)*($B$11)/($B$11-1)*(($B$11*H68)-G68)*(E68)/(D68)*(F68)</f>
        <v>0.28911124359159834</v>
      </c>
      <c r="K68" s="63">
        <f>$G68/$H68</f>
        <v>1.8977900552486187</v>
      </c>
    </row>
    <row r="69" spans="1:11">
      <c r="A69" s="1">
        <v>16</v>
      </c>
      <c r="B69" s="70">
        <v>10</v>
      </c>
      <c r="C69" s="81" t="s">
        <v>39</v>
      </c>
      <c r="D69" s="61">
        <v>0.14499999999999999</v>
      </c>
      <c r="E69" s="61">
        <v>0.01</v>
      </c>
      <c r="F69" s="60">
        <v>2</v>
      </c>
      <c r="G69" s="62">
        <v>391.1</v>
      </c>
      <c r="H69" s="62">
        <v>209.4</v>
      </c>
      <c r="I69" s="61">
        <f>($B$12)*($B$11)/($B$11-1)*(G69-H69)*(E69)/(D69)*(F69)</f>
        <v>5.8148237273168055</v>
      </c>
      <c r="J69" s="61">
        <f>($B$12)*($B$11)/($B$11-1)*(($B$11*H69)-G69)*(E69)/(D69)*(F69)</f>
        <v>1.0377126743209881</v>
      </c>
      <c r="K69" s="63">
        <f>$G69/$H69</f>
        <v>1.8677172874880612</v>
      </c>
    </row>
    <row r="70" spans="1:11">
      <c r="A70" s="1">
        <v>16</v>
      </c>
      <c r="B70" s="70">
        <v>10</v>
      </c>
      <c r="C70" s="81" t="s">
        <v>60</v>
      </c>
      <c r="D70" s="61">
        <v>0.14499999999999999</v>
      </c>
      <c r="E70" s="61">
        <v>0.01</v>
      </c>
      <c r="F70" s="60">
        <v>2</v>
      </c>
      <c r="G70" s="62">
        <v>392.6</v>
      </c>
      <c r="H70" s="62">
        <v>218.8</v>
      </c>
      <c r="I70" s="61">
        <f>($B$12)*($B$11)/($B$11-1)*(G70-H70)*(E70)/(D70)*(F70)</f>
        <v>5.562005304389988</v>
      </c>
      <c r="J70" s="61">
        <f>($B$12)*($B$11)/($B$11-1)*(($B$11*H70)-G70)*(E70)/(D70)*(F70)</f>
        <v>1.5981425689545645</v>
      </c>
      <c r="K70" s="63">
        <f>$G70/$H70</f>
        <v>1.7943327239488116</v>
      </c>
    </row>
    <row r="71" spans="1:11">
      <c r="A71" s="1">
        <v>18</v>
      </c>
      <c r="B71" s="70">
        <v>10</v>
      </c>
      <c r="C71" s="81" t="s">
        <v>58</v>
      </c>
      <c r="D71" s="61">
        <v>0.14499999999999999</v>
      </c>
      <c r="E71" s="61">
        <v>0.01</v>
      </c>
      <c r="F71" s="72">
        <v>2</v>
      </c>
      <c r="G71" s="63">
        <v>498.2</v>
      </c>
      <c r="H71" s="63">
        <v>265.7</v>
      </c>
      <c r="I71" s="61">
        <f>($B$12)*($B$11)/($B$11-1)*(G71-H71)*(E71)/(D71)*(F71)</f>
        <v>7.4405421937322904</v>
      </c>
      <c r="J71" s="61">
        <f>($B$12)*($B$11)/($B$11-1)*(($B$11*H71)-G71)*(E71)/(D71)*(F71)</f>
        <v>1.2543905756810891</v>
      </c>
      <c r="K71" s="63">
        <f>$G71/$H71</f>
        <v>1.8750470455400829</v>
      </c>
    </row>
    <row r="72" spans="1:11">
      <c r="A72" s="1">
        <v>16</v>
      </c>
      <c r="B72" s="70">
        <v>1</v>
      </c>
      <c r="C72" s="81" t="s">
        <v>59</v>
      </c>
      <c r="D72" s="61">
        <v>0.14499999999999999</v>
      </c>
      <c r="E72" s="61">
        <v>0.01</v>
      </c>
      <c r="F72" s="72">
        <v>1</v>
      </c>
      <c r="G72" s="63">
        <v>144.4</v>
      </c>
      <c r="H72" s="63">
        <v>76.5</v>
      </c>
      <c r="I72" s="61">
        <f>($B$12)*($B$11)/($B$11-1)*(G72-H72)*(E72)/(D72)*(F72)</f>
        <v>1.0864791719449949</v>
      </c>
      <c r="J72" s="61">
        <f>($B$12)*($B$11)/($B$11-1)*(($B$11*H72)-G72)*(E72)/(D72)*(F72)</f>
        <v>0.16523772090431579</v>
      </c>
      <c r="K72" s="63">
        <f>$G72/$H72</f>
        <v>1.8875816993464054</v>
      </c>
    </row>
    <row r="73" spans="1:11">
      <c r="A73" s="1">
        <v>16</v>
      </c>
      <c r="B73" s="70">
        <v>77</v>
      </c>
      <c r="C73" s="81" t="s">
        <v>45</v>
      </c>
      <c r="D73" s="61">
        <v>0.14499999999999999</v>
      </c>
      <c r="E73" s="61">
        <v>0.01</v>
      </c>
      <c r="F73" s="73">
        <v>1</v>
      </c>
      <c r="G73" s="4">
        <v>90.4</v>
      </c>
      <c r="H73" s="4">
        <v>57.2</v>
      </c>
      <c r="I73" s="6">
        <f>($B$12)*($B$11)/($B$11-1)*(G73-H73)*(E73)/(D73)*(F73)</f>
        <v>0.5312387114664775</v>
      </c>
      <c r="J73" s="6">
        <f>($B$12)*($B$11)/($B$11-1)*(($B$11*H73)-G73)*(E73)/(D73)*(F73)</f>
        <v>0.40468555351366053</v>
      </c>
      <c r="K73" s="3">
        <f>$G73/$H73</f>
        <v>1.5804195804195804</v>
      </c>
    </row>
    <row r="74" spans="1:11">
      <c r="A74" s="1">
        <v>16</v>
      </c>
      <c r="B74" s="70">
        <v>1</v>
      </c>
      <c r="C74" s="82" t="s">
        <v>78</v>
      </c>
      <c r="D74" s="61">
        <v>0.14499999999999999</v>
      </c>
      <c r="E74" s="61">
        <v>0.01</v>
      </c>
      <c r="F74" s="74">
        <v>1</v>
      </c>
      <c r="G74" s="63">
        <v>173.3</v>
      </c>
      <c r="H74" s="62">
        <v>96.3</v>
      </c>
      <c r="I74" s="6">
        <f>($B$12)*($B$11)/($B$11-1)*(G74-H74)*(E74)/(D74)*(F74)</f>
        <v>1.2320897826180355</v>
      </c>
      <c r="J74" s="6">
        <f>($B$12)*($B$11)/($B$11-1)*(($B$11*H74)-G74)*(E74)/(D74)*(F74)</f>
        <v>0.343600894262861</v>
      </c>
      <c r="K74" s="63">
        <f>$G74/$H74</f>
        <v>1.7995846313603325</v>
      </c>
    </row>
    <row r="75" spans="1:11">
      <c r="A75" s="1">
        <v>18</v>
      </c>
      <c r="B75" s="70">
        <v>10</v>
      </c>
      <c r="C75" s="82" t="s">
        <v>50</v>
      </c>
      <c r="D75" s="61">
        <v>0.14499999999999999</v>
      </c>
      <c r="E75" s="61">
        <v>0.01</v>
      </c>
      <c r="F75" s="74">
        <v>2</v>
      </c>
      <c r="G75" s="50">
        <v>424.4</v>
      </c>
      <c r="H75" s="80">
        <v>232</v>
      </c>
      <c r="I75" s="6">
        <f>($B$12)*($B$11)/($B$11-1)*(G75-H75)*(E75)/(D75)*(F75)</f>
        <v>6.1572486798885704</v>
      </c>
      <c r="J75" s="6">
        <f>($B$12)*($B$11)/($B$11-1)*(($B$11*H75)-G75)*(E75)/(D75)*(F75)</f>
        <v>1.434864238831431</v>
      </c>
      <c r="K75" s="3">
        <f>$G75/$H75</f>
        <v>1.829310344827586</v>
      </c>
    </row>
    <row r="76" spans="1:11">
      <c r="A76" s="1">
        <v>18</v>
      </c>
      <c r="B76" s="70">
        <v>1</v>
      </c>
      <c r="C76" s="82" t="s">
        <v>54</v>
      </c>
      <c r="D76" s="61">
        <v>0.14499999999999999</v>
      </c>
      <c r="E76" s="61">
        <v>0.01</v>
      </c>
      <c r="F76" s="74">
        <v>4</v>
      </c>
      <c r="G76" s="50">
        <v>612.79999999999995</v>
      </c>
      <c r="H76" s="80">
        <v>320.7</v>
      </c>
      <c r="I76" s="6">
        <f>($B$12)*($B$11)/($B$11-1)*(G76-H76)*(E76)/(D76)*(F76)</f>
        <v>18.69576236377808</v>
      </c>
      <c r="J76" s="6">
        <f>($B$12)*($B$11)/($B$11-1)*(($B$11*H76)-G76)*(E76)/(D76)*(F76)</f>
        <v>2.2938118865107491</v>
      </c>
      <c r="K76" s="3">
        <f>$G76/$H76</f>
        <v>1.9108200810726534</v>
      </c>
    </row>
    <row r="77" spans="1:11">
      <c r="A77" s="1">
        <v>20</v>
      </c>
      <c r="B77" s="70">
        <v>1</v>
      </c>
      <c r="C77" s="81" t="s">
        <v>71</v>
      </c>
      <c r="D77" s="61">
        <v>0.14499999999999999</v>
      </c>
      <c r="E77" s="61">
        <v>0.01</v>
      </c>
      <c r="F77" s="72">
        <v>1</v>
      </c>
      <c r="G77" s="4">
        <v>228.4</v>
      </c>
      <c r="H77" s="4">
        <v>121.8</v>
      </c>
      <c r="I77" s="6">
        <f>($B$12)*($B$11)/($B$11-1)*(G77-H77)*(E77)/(D77)*(F77)</f>
        <v>1.7057242964556176</v>
      </c>
      <c r="J77" s="6">
        <f>($B$12)*($B$11)/($B$11-1)*(($B$11*H77)-G77)*(E77)/(D77)*(F77)</f>
        <v>0.28720534470838222</v>
      </c>
      <c r="K77" s="3">
        <f>$G77/$H77</f>
        <v>1.8752052545155995</v>
      </c>
    </row>
    <row r="78" spans="1:11">
      <c r="A78" s="1">
        <v>20</v>
      </c>
      <c r="B78" s="70">
        <v>50</v>
      </c>
      <c r="C78" s="81" t="s">
        <v>72</v>
      </c>
      <c r="D78" s="61">
        <v>0.14499999999999999</v>
      </c>
      <c r="E78" s="61">
        <v>0.01</v>
      </c>
      <c r="F78" s="73">
        <v>1</v>
      </c>
      <c r="G78" s="4">
        <v>154.80000000000001</v>
      </c>
      <c r="H78" s="4">
        <v>89.7</v>
      </c>
      <c r="I78" s="6">
        <f>($B$12)*($B$11)/($B$11-1)*(G78-H78)*(E78)/(D78)*(F78)</f>
        <v>1.0416759071225208</v>
      </c>
      <c r="J78" s="6">
        <f>($B$12)*($B$11)/($B$11-1)*(($B$11*H78)-G78)*(E78)/(D78)*(F78)</f>
        <v>0.42602350841451386</v>
      </c>
      <c r="K78" s="3">
        <f>$G78/$H78</f>
        <v>1.7257525083612042</v>
      </c>
    </row>
    <row r="79" spans="1:11">
      <c r="A79" s="1">
        <v>20</v>
      </c>
      <c r="B79" s="70">
        <v>50</v>
      </c>
      <c r="C79" s="82" t="s">
        <v>75</v>
      </c>
      <c r="D79" s="61">
        <v>0.14499999999999999</v>
      </c>
      <c r="E79" s="61">
        <v>0.01</v>
      </c>
      <c r="F79" s="73">
        <v>1</v>
      </c>
      <c r="G79" s="50">
        <v>104.8</v>
      </c>
      <c r="H79" s="50">
        <v>59.8</v>
      </c>
      <c r="I79" s="6">
        <f>($B$12)*($B$11)/($B$11-1)*(G79-H79)*(E79)/(D79)*(F79)</f>
        <v>0.72005247036118947</v>
      </c>
      <c r="J79" s="6">
        <f>($B$12)*($B$11)/($B$11-1)*(($B$11*H79)-G79)*(E79)/(D79)*(F79)</f>
        <v>0.25841380666350039</v>
      </c>
      <c r="K79" s="3">
        <f>$G79/$H79</f>
        <v>1.7525083612040133</v>
      </c>
    </row>
    <row r="80" spans="1:11">
      <c r="A80" s="1">
        <v>20</v>
      </c>
      <c r="B80" s="70">
        <v>1</v>
      </c>
      <c r="C80" s="82" t="s">
        <v>77</v>
      </c>
      <c r="D80" s="61">
        <v>0.14499999999999999</v>
      </c>
      <c r="E80" s="61">
        <v>0.01</v>
      </c>
      <c r="F80" s="74">
        <v>1</v>
      </c>
      <c r="G80" s="63">
        <v>125.7</v>
      </c>
      <c r="H80" s="63">
        <v>76.3</v>
      </c>
      <c r="I80" s="6">
        <f>($B$12)*($B$11)/($B$11-1)*(G80-H80)*(E80)/(D80)*(F80)</f>
        <v>0.79045760079650573</v>
      </c>
      <c r="J80" s="6">
        <f>($B$12)*($B$11)/($B$11-1)*(($B$11*H80)-G80)*(E80)/(D80)*(F80)</f>
        <v>0.45798682958783926</v>
      </c>
      <c r="K80" s="3">
        <f>$G80/$H80</f>
        <v>1.6474442988204456</v>
      </c>
    </row>
    <row r="81" spans="1:11">
      <c r="A81" s="1">
        <v>20</v>
      </c>
      <c r="B81" s="70">
        <v>10</v>
      </c>
      <c r="C81" s="82" t="s">
        <v>79</v>
      </c>
      <c r="D81" s="61">
        <v>0.14499999999999999</v>
      </c>
      <c r="E81" s="61">
        <v>0.01</v>
      </c>
      <c r="F81" s="74">
        <v>1</v>
      </c>
      <c r="G81" s="63">
        <v>150.19999999999999</v>
      </c>
      <c r="H81" s="62">
        <v>81.5</v>
      </c>
      <c r="I81" s="6">
        <f>($B$12)*($B$11)/($B$11-1)*(G81-H81)*(E81)/(D81)*(F81)</f>
        <v>1.0992801047514156</v>
      </c>
      <c r="J81" s="6">
        <f>($B$12)*($B$11)/($B$11-1)*(($B$11*H81)-G81)*(E81)/(D81)*(F81)</f>
        <v>0.23424834972203254</v>
      </c>
      <c r="K81" s="63">
        <f>$G81/$H81</f>
        <v>1.8429447852760734</v>
      </c>
    </row>
    <row r="82" spans="1:11">
      <c r="A82" s="1">
        <v>20</v>
      </c>
      <c r="B82" s="70">
        <v>10</v>
      </c>
      <c r="C82" s="82" t="s">
        <v>80</v>
      </c>
      <c r="D82" s="61">
        <v>0.14499999999999999</v>
      </c>
      <c r="E82" s="61">
        <v>0.01</v>
      </c>
      <c r="F82" s="74">
        <v>4</v>
      </c>
      <c r="G82" s="50">
        <v>664.1</v>
      </c>
      <c r="H82" s="80">
        <v>344.1</v>
      </c>
      <c r="I82" s="6">
        <f>($B$12)*($B$11)/($B$11-1)*(G82-H82)*(E82)/(D82)*(F82)</f>
        <v>20.48149249027383</v>
      </c>
      <c r="J82" s="6">
        <f>($B$12)*($B$11)/($B$11-1)*(($B$11*H82)-G82)*(E82)/(D82)*(F82)</f>
        <v>2.0395941936188624</v>
      </c>
      <c r="K82" s="3">
        <f>$G82/$H82</f>
        <v>1.9299622202848008</v>
      </c>
    </row>
    <row r="83" spans="1:11">
      <c r="A83" s="1">
        <v>23</v>
      </c>
      <c r="B83" s="70">
        <v>10</v>
      </c>
      <c r="C83" s="81" t="s">
        <v>67</v>
      </c>
      <c r="D83" s="61">
        <v>0.14499999999999999</v>
      </c>
      <c r="E83" s="61">
        <v>0.01</v>
      </c>
      <c r="F83" s="60">
        <v>4</v>
      </c>
      <c r="G83" s="62">
        <v>383.5</v>
      </c>
      <c r="H83" s="62">
        <v>199</v>
      </c>
      <c r="I83" s="61">
        <f>($B$12)*($B$11)/($B$11-1)*(G83-H83)*(E83)/(D83)*(F83)</f>
        <v>11.808860513923506</v>
      </c>
      <c r="J83" s="61">
        <f>($B$12)*($B$11)/($B$11-1)*(($B$11*H83)-G83)*(E83)/(D83)*(F83)</f>
        <v>1.2155400966392524</v>
      </c>
      <c r="K83" s="63">
        <f>$G83/$H83</f>
        <v>1.9271356783919598</v>
      </c>
    </row>
    <row r="84" spans="1:11">
      <c r="A84" s="69">
        <v>23</v>
      </c>
      <c r="B84" s="71">
        <v>1</v>
      </c>
      <c r="C84" s="81" t="s">
        <v>68</v>
      </c>
      <c r="D84" s="75">
        <v>0.14499999999999999</v>
      </c>
      <c r="E84" s="75">
        <v>0.01</v>
      </c>
      <c r="F84" s="76">
        <v>1</v>
      </c>
      <c r="G84" s="77">
        <v>163</v>
      </c>
      <c r="H84" s="77">
        <v>89.2</v>
      </c>
      <c r="I84" s="61">
        <f>($B$12)*($B$11)/($B$11-1)*(G84-H84)*(E84)/(D84)*(F84)</f>
        <v>1.1808860513923505</v>
      </c>
      <c r="J84" s="61">
        <f>($B$12)*($B$11)/($B$11-1)*(($B$11*H84)-G84)*(E84)/(D84)*(F84)</f>
        <v>0.27863220798227012</v>
      </c>
      <c r="K84" s="63">
        <f>$G84/$H84</f>
        <v>1.8273542600896859</v>
      </c>
    </row>
    <row r="85" spans="1:11">
      <c r="A85" s="1">
        <v>23</v>
      </c>
      <c r="B85" s="70">
        <v>1</v>
      </c>
      <c r="C85" s="81" t="s">
        <v>70</v>
      </c>
      <c r="D85" s="61">
        <v>0.14499999999999999</v>
      </c>
      <c r="E85" s="61">
        <v>0.01</v>
      </c>
      <c r="F85" s="72">
        <v>1</v>
      </c>
      <c r="G85" s="4">
        <v>127.9</v>
      </c>
      <c r="H85" s="4">
        <v>69.3</v>
      </c>
      <c r="I85" s="6">
        <f>($B$12)*($B$11)/($B$11-1)*(G85-H85)*(E85)/(D85)*(F85)</f>
        <v>0.93766832807034906</v>
      </c>
      <c r="J85" s="6">
        <f>($B$12)*($B$11)/($B$11-1)*(($B$11*H85)-G85)*(E85)/(D85)*(F85)</f>
        <v>0.19623991604020269</v>
      </c>
      <c r="K85" s="3">
        <f>$G85/$H85</f>
        <v>1.8455988455988457</v>
      </c>
    </row>
    <row r="86" spans="1:11">
      <c r="A86" s="1">
        <v>23</v>
      </c>
      <c r="B86" s="70">
        <v>16</v>
      </c>
      <c r="C86" s="81" t="s">
        <v>73</v>
      </c>
      <c r="D86" s="61">
        <v>0.14499999999999999</v>
      </c>
      <c r="E86" s="61">
        <v>0.01</v>
      </c>
      <c r="F86" s="73">
        <v>4</v>
      </c>
      <c r="G86" s="4">
        <v>391.2</v>
      </c>
      <c r="H86" s="4">
        <v>203</v>
      </c>
      <c r="I86" s="6">
        <f>($B$12)*($B$11)/($B$11-1)*(G86-H86)*(E86)/(D86)*(F86)</f>
        <v>12.045677770842296</v>
      </c>
      <c r="J86" s="6">
        <f>($B$12)*($B$11)/($B$11-1)*(($B$11*H86)-G86)*(E86)/(D86)*(F86)</f>
        <v>1.2405198369177037</v>
      </c>
      <c r="K86" s="3">
        <f>$G86/$H86</f>
        <v>1.9270935960591133</v>
      </c>
    </row>
    <row r="87" spans="1:11">
      <c r="A87" s="1">
        <v>23</v>
      </c>
      <c r="B87" s="70">
        <v>10</v>
      </c>
      <c r="C87" s="82" t="s">
        <v>76</v>
      </c>
      <c r="D87" s="61">
        <v>0.14499999999999999</v>
      </c>
      <c r="E87" s="61">
        <v>0.01</v>
      </c>
      <c r="F87" s="74">
        <v>4</v>
      </c>
      <c r="G87" s="63">
        <v>435.2</v>
      </c>
      <c r="H87" s="63">
        <v>226</v>
      </c>
      <c r="I87" s="6">
        <f>($B$12)*($B$11)/($B$11-1)*(G87-H87)*(E87)/(D87)*(F87)</f>
        <v>13.389775715516517</v>
      </c>
      <c r="J87" s="6">
        <f>($B$12)*($B$11)/($B$11-1)*(($B$11*H87)-G87)*(E87)/(D87)*(F87)</f>
        <v>1.4017546261276224</v>
      </c>
      <c r="K87" s="3">
        <f>$G87/$H87</f>
        <v>1.9256637168141593</v>
      </c>
    </row>
    <row r="88" spans="1:11">
      <c r="A88" s="1">
        <v>23</v>
      </c>
      <c r="B88" s="70">
        <v>16</v>
      </c>
      <c r="C88" s="82" t="s">
        <v>83</v>
      </c>
      <c r="D88" s="61">
        <v>0.14499999999999999</v>
      </c>
      <c r="E88" s="61">
        <v>0.01</v>
      </c>
      <c r="F88" s="74">
        <v>4</v>
      </c>
      <c r="G88" s="50">
        <v>386.4</v>
      </c>
      <c r="H88" s="80">
        <v>206.9</v>
      </c>
      <c r="I88" s="6">
        <f>($B$12)*($B$11)/($B$11-1)*(G88-H88)*(E88)/(D88)*(F88)</f>
        <v>11.488837193762976</v>
      </c>
      <c r="J88" s="6">
        <f>($B$12)*($B$11)/($B$11-1)*(($B$11*H88)-G88)*(E88)/(D88)*(F88)</f>
        <v>2.0526124862643371</v>
      </c>
      <c r="K88" s="3">
        <f>$G88/$H88</f>
        <v>1.8675688738521024</v>
      </c>
    </row>
    <row r="89" spans="1:11">
      <c r="A89" s="1">
        <v>25</v>
      </c>
      <c r="B89" s="70">
        <v>10</v>
      </c>
      <c r="C89" s="81" t="s">
        <v>63</v>
      </c>
      <c r="D89" s="61">
        <v>0.14499999999999999</v>
      </c>
      <c r="E89" s="61">
        <v>0.01</v>
      </c>
      <c r="F89" s="60">
        <v>4</v>
      </c>
      <c r="G89" s="62">
        <v>566.29999999999995</v>
      </c>
      <c r="H89" s="62">
        <v>293.39999999999998</v>
      </c>
      <c r="I89" s="61">
        <f>($B$12)*($B$11)/($B$11-1)*(G89-H89)*(E89)/(D89)*(F89)</f>
        <v>17.466872814361654</v>
      </c>
      <c r="J89" s="61">
        <f>($B$12)*($B$11)/($B$11-1)*(($B$11*H89)-G89)*(E89)/(D89)*(F89)</f>
        <v>1.7359369300560032</v>
      </c>
      <c r="K89" s="63">
        <f>$G89/$H89</f>
        <v>1.9301295160190866</v>
      </c>
    </row>
    <row r="90" spans="1:11">
      <c r="A90" s="1">
        <v>25</v>
      </c>
      <c r="B90" s="70">
        <v>36</v>
      </c>
      <c r="C90" s="81" t="s">
        <v>64</v>
      </c>
      <c r="D90" s="61">
        <v>0.14499999999999999</v>
      </c>
      <c r="E90" s="61">
        <v>0.01</v>
      </c>
      <c r="F90" s="60">
        <v>1</v>
      </c>
      <c r="G90" s="62">
        <v>387.1</v>
      </c>
      <c r="H90" s="62">
        <v>228.1</v>
      </c>
      <c r="I90" s="61">
        <f>($B$12)*($B$11)/($B$11-1)*(G90-H90)*(E90)/(D90)*(F90)</f>
        <v>2.5441853952762026</v>
      </c>
      <c r="J90" s="61">
        <f>($B$12)*($B$11)/($B$11-1)*(($B$11*H90)-G90)*(E90)/(D90)*(F90)</f>
        <v>1.1880580460169694</v>
      </c>
      <c r="K90" s="63">
        <f>$G90/$H90</f>
        <v>1.6970626918018414</v>
      </c>
    </row>
    <row r="91" spans="1:11">
      <c r="A91" s="1">
        <v>25</v>
      </c>
      <c r="B91" s="70">
        <v>10</v>
      </c>
      <c r="C91" s="81" t="s">
        <v>65</v>
      </c>
      <c r="D91" s="61">
        <v>0.14499999999999999</v>
      </c>
      <c r="E91" s="61">
        <v>0.01</v>
      </c>
      <c r="F91" s="60">
        <v>4</v>
      </c>
      <c r="G91" s="62">
        <v>589.6</v>
      </c>
      <c r="H91" s="62">
        <v>308.10000000000002</v>
      </c>
      <c r="I91" s="61">
        <f>($B$12)*($B$11)/($B$11-1)*(G91-H91)*(E91)/(D91)*(F91)</f>
        <v>18.017312925037764</v>
      </c>
      <c r="J91" s="61">
        <f>($B$12)*($B$11)/($B$11-1)*(($B$11*H91)-G91)*(E91)/(D91)*(F91)</f>
        <v>2.1476007840797564</v>
      </c>
      <c r="K91" s="63">
        <f>$G91/$H91</f>
        <v>1.9136643946770528</v>
      </c>
    </row>
    <row r="92" spans="1:11">
      <c r="A92" s="1">
        <v>25</v>
      </c>
      <c r="B92" s="70">
        <v>36</v>
      </c>
      <c r="C92" s="81" t="s">
        <v>66</v>
      </c>
      <c r="D92" s="61">
        <v>0.14499999999999999</v>
      </c>
      <c r="E92" s="61">
        <v>0.01</v>
      </c>
      <c r="F92" s="60">
        <v>1</v>
      </c>
      <c r="G92" s="62">
        <v>386.4</v>
      </c>
      <c r="H92" s="62">
        <v>224.1</v>
      </c>
      <c r="I92" s="61">
        <f>($B$12)*($B$11)/($B$11-1)*(G92-H92)*(E92)/(D92)*(F92)</f>
        <v>2.5969892431026897</v>
      </c>
      <c r="J92" s="61">
        <f>($B$12)*($B$11)/($B$11-1)*(($B$11*H92)-G92)*(E92)/(D92)*(F92)</f>
        <v>1.0698049488911725</v>
      </c>
      <c r="K92" s="63">
        <f>$G92/$H92</f>
        <v>1.7242302543507362</v>
      </c>
    </row>
    <row r="93" spans="1:11">
      <c r="A93" s="1">
        <v>25</v>
      </c>
      <c r="B93" s="70">
        <v>1</v>
      </c>
      <c r="C93" s="81" t="s">
        <v>69</v>
      </c>
      <c r="D93" s="61">
        <v>0.14499999999999999</v>
      </c>
      <c r="E93" s="61">
        <v>0.01</v>
      </c>
      <c r="F93" s="60">
        <v>1</v>
      </c>
      <c r="G93" s="62">
        <v>105.9</v>
      </c>
      <c r="H93" s="62">
        <v>58.2</v>
      </c>
      <c r="I93" s="61">
        <f>($B$12)*($B$11)/($B$11-1)*(G93-H93)*(E93)/(D93)*(F93)</f>
        <v>0.76325561858286084</v>
      </c>
      <c r="J93" s="61">
        <f>($B$12)*($B$11)/($B$11-1)*(($B$11*H93)-G93)*(E93)/(D93)*(F93)</f>
        <v>0.18903095872210487</v>
      </c>
      <c r="K93" s="63">
        <f>$G93/$H93</f>
        <v>1.8195876288659794</v>
      </c>
    </row>
    <row r="94" spans="1:11">
      <c r="A94" s="1">
        <v>25</v>
      </c>
      <c r="B94" s="70">
        <v>1</v>
      </c>
      <c r="C94" s="82" t="s">
        <v>74</v>
      </c>
      <c r="D94" s="61">
        <v>0.14499999999999999</v>
      </c>
      <c r="E94" s="61">
        <v>0.01</v>
      </c>
      <c r="F94" s="73">
        <v>1</v>
      </c>
      <c r="G94" s="50">
        <v>164.8</v>
      </c>
      <c r="H94" s="50">
        <v>89.3</v>
      </c>
      <c r="I94" s="6">
        <f>($B$12)*($B$11)/($B$11-1)*(G94-H94)*(E94)/(D94)*(F94)</f>
        <v>1.2080880336059958</v>
      </c>
      <c r="J94" s="6">
        <f>($B$12)*($B$11)/($B$11-1)*(($B$11*H94)-G94)*(E94)/(D94)*(F94)</f>
        <v>0.25306645700110775</v>
      </c>
      <c r="K94" s="3">
        <f>$G94/$H94</f>
        <v>1.8454647256438972</v>
      </c>
    </row>
  </sheetData>
  <sheetCalcPr fullCalcOnLoad="1"/>
  <sortState ref="A14:L58">
    <sortCondition ref="A15:A58"/>
  </sortState>
  <phoneticPr fontId="0" type="noConversion"/>
  <pageMargins left="0.75" right="0.5" top="1" bottom="1" header="0.5" footer="0.5"/>
  <pageSetup scale="68" orientation="portrait" horizontalDpi="300" verticalDpi="300"/>
  <headerFooter alignWithMargins="0"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KROGSLUND</dc:creator>
  <cp:lastModifiedBy>Office 2004 Test Drive User</cp:lastModifiedBy>
  <cp:lastPrinted>2012-03-20T02:54:10Z</cp:lastPrinted>
  <dcterms:created xsi:type="dcterms:W3CDTF">2000-07-17T18:17:12Z</dcterms:created>
  <dcterms:modified xsi:type="dcterms:W3CDTF">2012-05-31T15:09:52Z</dcterms:modified>
</cp:coreProperties>
</file>