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autoCompressPictures="0" defaultThemeVersion="124226"/>
  <bookViews>
    <workbookView xWindow="0" yWindow="0" windowWidth="19320" windowHeight="12120" firstSheet="8" activeTab="8"/>
  </bookViews>
  <sheets>
    <sheet name="HC station 1 surf" sheetId="1" r:id="rId1"/>
    <sheet name="HC station 3 surf" sheetId="5" r:id="rId2"/>
    <sheet name="HC station 5 surf" sheetId="14" r:id="rId3"/>
    <sheet name="HC station 6 surf" sheetId="9" r:id="rId4"/>
    <sheet name="HC station 7 surf" sheetId="11" r:id="rId5"/>
    <sheet name="HC station 9 surf" sheetId="7" r:id="rId6"/>
    <sheet name="HC station 1 thermo" sheetId="3" r:id="rId7"/>
    <sheet name="HC station 3 thermo" sheetId="6" r:id="rId8"/>
    <sheet name="HC station 5 thermo" sheetId="12" r:id="rId9"/>
    <sheet name="HC station 6 therm" sheetId="8" r:id="rId10"/>
    <sheet name="HC station 7 thermo" sheetId="10" r:id="rId11"/>
    <sheet name="HC station 9 thermo" sheetId="4" r:id="rId12"/>
  </sheets>
  <calcPr calcId="125725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21" i="14"/>
  <c r="I21"/>
  <c r="H20"/>
  <c r="H21"/>
  <c r="E21"/>
  <c r="D21"/>
  <c r="I20"/>
  <c r="D20"/>
  <c r="E20" s="1"/>
  <c r="J20" s="1"/>
  <c r="H19"/>
  <c r="I19" s="1"/>
  <c r="D19"/>
  <c r="E19" s="1"/>
  <c r="J19" s="1"/>
  <c r="H18"/>
  <c r="I18" s="1"/>
  <c r="D18"/>
  <c r="E18" s="1"/>
  <c r="J18" s="1"/>
  <c r="H17"/>
  <c r="I17" s="1"/>
  <c r="D17"/>
  <c r="E17" s="1"/>
  <c r="J17" s="1"/>
  <c r="H16"/>
  <c r="I16" s="1"/>
  <c r="D16"/>
  <c r="E16" s="1"/>
  <c r="J16" s="1"/>
  <c r="H15"/>
  <c r="I15" s="1"/>
  <c r="D15"/>
  <c r="E15" s="1"/>
  <c r="J15" s="1"/>
  <c r="H14"/>
  <c r="I14" s="1"/>
  <c r="D14"/>
  <c r="E14" s="1"/>
  <c r="J14" s="1"/>
  <c r="H13"/>
  <c r="I13" s="1"/>
  <c r="D13"/>
  <c r="E13" s="1"/>
  <c r="J13" s="1"/>
  <c r="H12"/>
  <c r="I12" s="1"/>
  <c r="D12"/>
  <c r="E12" s="1"/>
  <c r="J12" s="1"/>
  <c r="H11"/>
  <c r="I11" s="1"/>
  <c r="D11"/>
  <c r="E11" s="1"/>
  <c r="J11" s="1"/>
  <c r="H10"/>
  <c r="I10" s="1"/>
  <c r="D10"/>
  <c r="E10" s="1"/>
  <c r="J10" s="1"/>
  <c r="H9"/>
  <c r="I9" s="1"/>
  <c r="D9"/>
  <c r="E9" s="1"/>
  <c r="J9" s="1"/>
  <c r="H8"/>
  <c r="I8" s="1"/>
  <c r="D8"/>
  <c r="E8" s="1"/>
  <c r="J8" s="1"/>
  <c r="H7"/>
  <c r="I7" s="1"/>
  <c r="D7"/>
  <c r="E7" s="1"/>
  <c r="J7" s="1"/>
  <c r="H6"/>
  <c r="I6" s="1"/>
  <c r="D6"/>
  <c r="E6" s="1"/>
  <c r="J6" s="1"/>
  <c r="J19" i="12"/>
  <c r="J20"/>
  <c r="J21"/>
  <c r="I19"/>
  <c r="I20"/>
  <c r="I21"/>
  <c r="H19"/>
  <c r="H20"/>
  <c r="H21"/>
  <c r="E21"/>
  <c r="D21"/>
  <c r="E18"/>
  <c r="E19"/>
  <c r="E20"/>
  <c r="D18"/>
  <c r="D19"/>
  <c r="D20"/>
  <c r="H18"/>
  <c r="I18" s="1"/>
  <c r="H17"/>
  <c r="I17" s="1"/>
  <c r="E17"/>
  <c r="D17"/>
  <c r="H16"/>
  <c r="I16" s="1"/>
  <c r="D16"/>
  <c r="E16" s="1"/>
  <c r="H15"/>
  <c r="I15" s="1"/>
  <c r="D15"/>
  <c r="E15" s="1"/>
  <c r="H14"/>
  <c r="I14" s="1"/>
  <c r="D14"/>
  <c r="E14" s="1"/>
  <c r="J14" s="1"/>
  <c r="H13"/>
  <c r="I13" s="1"/>
  <c r="D13"/>
  <c r="E13" s="1"/>
  <c r="J13" s="1"/>
  <c r="H12"/>
  <c r="I12" s="1"/>
  <c r="D12"/>
  <c r="E12" s="1"/>
  <c r="J12" s="1"/>
  <c r="H11"/>
  <c r="I11" s="1"/>
  <c r="D11"/>
  <c r="E11" s="1"/>
  <c r="H10"/>
  <c r="I10" s="1"/>
  <c r="D10"/>
  <c r="E10" s="1"/>
  <c r="J10" s="1"/>
  <c r="H9"/>
  <c r="I9" s="1"/>
  <c r="E9"/>
  <c r="J9" s="1"/>
  <c r="D9"/>
  <c r="H8"/>
  <c r="I8" s="1"/>
  <c r="D8"/>
  <c r="E8" s="1"/>
  <c r="H7"/>
  <c r="I7" s="1"/>
  <c r="D7"/>
  <c r="E7" s="1"/>
  <c r="H6"/>
  <c r="I6" s="1"/>
  <c r="D6"/>
  <c r="E6" s="1"/>
  <c r="J6" s="1"/>
  <c r="J7" i="11"/>
  <c r="J8"/>
  <c r="J9"/>
  <c r="J10"/>
  <c r="J11"/>
  <c r="J12"/>
  <c r="I7"/>
  <c r="I8"/>
  <c r="I9"/>
  <c r="I10"/>
  <c r="I11"/>
  <c r="I12"/>
  <c r="H7"/>
  <c r="H8"/>
  <c r="H9"/>
  <c r="H10"/>
  <c r="H11"/>
  <c r="H12"/>
  <c r="E7"/>
  <c r="E8"/>
  <c r="E9"/>
  <c r="E10"/>
  <c r="E11"/>
  <c r="E12"/>
  <c r="D7"/>
  <c r="D8"/>
  <c r="D9"/>
  <c r="D10"/>
  <c r="D11"/>
  <c r="D12"/>
  <c r="H6"/>
  <c r="I6" s="1"/>
  <c r="D6"/>
  <c r="E6" s="1"/>
  <c r="J6" s="1"/>
  <c r="J7" i="10"/>
  <c r="J8"/>
  <c r="J9"/>
  <c r="J10"/>
  <c r="J11"/>
  <c r="J12"/>
  <c r="I7"/>
  <c r="I8"/>
  <c r="I9"/>
  <c r="I10"/>
  <c r="I11"/>
  <c r="I12"/>
  <c r="H7"/>
  <c r="H8"/>
  <c r="H9"/>
  <c r="H10"/>
  <c r="H11"/>
  <c r="H12"/>
  <c r="E7"/>
  <c r="E8"/>
  <c r="E9"/>
  <c r="E10"/>
  <c r="E11"/>
  <c r="E12"/>
  <c r="D7"/>
  <c r="D8"/>
  <c r="D9"/>
  <c r="D10"/>
  <c r="D11"/>
  <c r="D12"/>
  <c r="H6"/>
  <c r="I6" s="1"/>
  <c r="D6"/>
  <c r="E6" s="1"/>
  <c r="D11" i="9"/>
  <c r="E11"/>
  <c r="H11"/>
  <c r="I11"/>
  <c r="J11" s="1"/>
  <c r="D7"/>
  <c r="D8"/>
  <c r="D9"/>
  <c r="D10"/>
  <c r="E10" s="1"/>
  <c r="D6"/>
  <c r="D7" i="8"/>
  <c r="D8"/>
  <c r="E8" s="1"/>
  <c r="D9"/>
  <c r="D10"/>
  <c r="D11"/>
  <c r="D6"/>
  <c r="E6" s="1"/>
  <c r="H10" i="9"/>
  <c r="I10" s="1"/>
  <c r="H9"/>
  <c r="I9" s="1"/>
  <c r="E9"/>
  <c r="H8"/>
  <c r="I8" s="1"/>
  <c r="E8"/>
  <c r="H7"/>
  <c r="I7" s="1"/>
  <c r="E7"/>
  <c r="H6"/>
  <c r="I6" s="1"/>
  <c r="E6"/>
  <c r="H11" i="8"/>
  <c r="I11" s="1"/>
  <c r="E11"/>
  <c r="H10"/>
  <c r="I10" s="1"/>
  <c r="E10"/>
  <c r="H9"/>
  <c r="I9" s="1"/>
  <c r="E9"/>
  <c r="H8"/>
  <c r="I8" s="1"/>
  <c r="H7"/>
  <c r="I7" s="1"/>
  <c r="E7"/>
  <c r="H6"/>
  <c r="I6" s="1"/>
  <c r="H15" i="4"/>
  <c r="I15" s="1"/>
  <c r="D15"/>
  <c r="E15" s="1"/>
  <c r="J15" s="1"/>
  <c r="H14"/>
  <c r="I14" s="1"/>
  <c r="E14"/>
  <c r="D14"/>
  <c r="I13"/>
  <c r="H13"/>
  <c r="E13"/>
  <c r="J13" s="1"/>
  <c r="D13"/>
  <c r="H12"/>
  <c r="I12" s="1"/>
  <c r="D12"/>
  <c r="E12" s="1"/>
  <c r="I11"/>
  <c r="H11"/>
  <c r="E11"/>
  <c r="J11" s="1"/>
  <c r="D11"/>
  <c r="H10"/>
  <c r="I10" s="1"/>
  <c r="D10"/>
  <c r="E10"/>
  <c r="J10" s="1"/>
  <c r="H9"/>
  <c r="I9" s="1"/>
  <c r="D9"/>
  <c r="E9" s="1"/>
  <c r="H8"/>
  <c r="I8" s="1"/>
  <c r="D8"/>
  <c r="E8" s="1"/>
  <c r="H7"/>
  <c r="I7" s="1"/>
  <c r="E7"/>
  <c r="D7"/>
  <c r="H6"/>
  <c r="I6" s="1"/>
  <c r="D6"/>
  <c r="E6" s="1"/>
  <c r="D7" i="6"/>
  <c r="D8"/>
  <c r="D9"/>
  <c r="D10"/>
  <c r="D11"/>
  <c r="D6"/>
  <c r="E6" s="1"/>
  <c r="D6" i="7"/>
  <c r="H9"/>
  <c r="I9" s="1"/>
  <c r="D9"/>
  <c r="E9" s="1"/>
  <c r="J9" s="1"/>
  <c r="H8"/>
  <c r="I8" s="1"/>
  <c r="D8"/>
  <c r="E8" s="1"/>
  <c r="J8" s="1"/>
  <c r="H7"/>
  <c r="I7" s="1"/>
  <c r="D7"/>
  <c r="E7" s="1"/>
  <c r="J7" s="1"/>
  <c r="H6"/>
  <c r="I6" s="1"/>
  <c r="E6"/>
  <c r="J6" s="1"/>
  <c r="H11" i="6"/>
  <c r="I11" s="1"/>
  <c r="E11"/>
  <c r="H10"/>
  <c r="I10" s="1"/>
  <c r="E10"/>
  <c r="H9"/>
  <c r="I9" s="1"/>
  <c r="E9"/>
  <c r="H8"/>
  <c r="I8" s="1"/>
  <c r="E8"/>
  <c r="H7"/>
  <c r="I7" s="1"/>
  <c r="E7"/>
  <c r="H6"/>
  <c r="I6" s="1"/>
  <c r="J7" i="5"/>
  <c r="J8"/>
  <c r="J9"/>
  <c r="J10"/>
  <c r="J11"/>
  <c r="J12"/>
  <c r="J13"/>
  <c r="J14"/>
  <c r="I7"/>
  <c r="I8"/>
  <c r="I9"/>
  <c r="I10"/>
  <c r="I11"/>
  <c r="I12"/>
  <c r="I13"/>
  <c r="I14"/>
  <c r="H7"/>
  <c r="H8"/>
  <c r="H9"/>
  <c r="H10"/>
  <c r="H11"/>
  <c r="H12"/>
  <c r="H13"/>
  <c r="H14"/>
  <c r="E7"/>
  <c r="E8"/>
  <c r="E9"/>
  <c r="E10"/>
  <c r="E11"/>
  <c r="E12"/>
  <c r="E13"/>
  <c r="E14"/>
  <c r="D7"/>
  <c r="D8"/>
  <c r="D9"/>
  <c r="D10"/>
  <c r="D11"/>
  <c r="D12"/>
  <c r="D13"/>
  <c r="D14"/>
  <c r="D6"/>
  <c r="H6"/>
  <c r="I6" s="1"/>
  <c r="E6"/>
  <c r="J7" i="3"/>
  <c r="J8"/>
  <c r="J9"/>
  <c r="J10"/>
  <c r="J11"/>
  <c r="J12"/>
  <c r="J13"/>
  <c r="J14"/>
  <c r="J15"/>
  <c r="J16"/>
  <c r="E7"/>
  <c r="E8"/>
  <c r="E9"/>
  <c r="E10"/>
  <c r="E11"/>
  <c r="E12"/>
  <c r="E13"/>
  <c r="E14"/>
  <c r="E15"/>
  <c r="E16"/>
  <c r="D7"/>
  <c r="D8"/>
  <c r="D9"/>
  <c r="D10"/>
  <c r="D11"/>
  <c r="D12"/>
  <c r="D13"/>
  <c r="D14"/>
  <c r="D15"/>
  <c r="D16"/>
  <c r="I7"/>
  <c r="I8"/>
  <c r="I9"/>
  <c r="I10"/>
  <c r="I11"/>
  <c r="I12"/>
  <c r="I13"/>
  <c r="I14"/>
  <c r="I15"/>
  <c r="I16"/>
  <c r="H7"/>
  <c r="H8"/>
  <c r="H9"/>
  <c r="H10"/>
  <c r="H11"/>
  <c r="H12"/>
  <c r="H13"/>
  <c r="H14"/>
  <c r="H15"/>
  <c r="H16"/>
  <c r="C9"/>
  <c r="H6"/>
  <c r="I6" s="1"/>
  <c r="D6"/>
  <c r="E6" s="1"/>
  <c r="J7" i="1"/>
  <c r="J8"/>
  <c r="J9"/>
  <c r="J10"/>
  <c r="J11"/>
  <c r="J12"/>
  <c r="J13"/>
  <c r="J14"/>
  <c r="J15"/>
  <c r="J16"/>
  <c r="J17"/>
  <c r="J18"/>
  <c r="E7"/>
  <c r="E8"/>
  <c r="E9"/>
  <c r="E10"/>
  <c r="E11"/>
  <c r="E12"/>
  <c r="E13"/>
  <c r="E14"/>
  <c r="E15"/>
  <c r="E16"/>
  <c r="E17"/>
  <c r="E18"/>
  <c r="E6"/>
  <c r="D7"/>
  <c r="D8"/>
  <c r="D9"/>
  <c r="D10"/>
  <c r="D11"/>
  <c r="D12"/>
  <c r="D13"/>
  <c r="D14"/>
  <c r="D15"/>
  <c r="D16"/>
  <c r="D17"/>
  <c r="D18"/>
  <c r="D6"/>
  <c r="I7"/>
  <c r="I8"/>
  <c r="I9"/>
  <c r="I10"/>
  <c r="I11"/>
  <c r="I12"/>
  <c r="I13"/>
  <c r="I14"/>
  <c r="I15"/>
  <c r="I16"/>
  <c r="I17"/>
  <c r="I18"/>
  <c r="H7"/>
  <c r="H8"/>
  <c r="H9"/>
  <c r="H10"/>
  <c r="H11"/>
  <c r="H12"/>
  <c r="H13"/>
  <c r="H14"/>
  <c r="H15"/>
  <c r="H16"/>
  <c r="H17"/>
  <c r="H18"/>
  <c r="C12"/>
  <c r="H6"/>
  <c r="I6" s="1"/>
  <c r="J18" i="12" l="1"/>
  <c r="J15"/>
  <c r="J17"/>
  <c r="J16"/>
  <c r="J7"/>
  <c r="J8"/>
  <c r="J11"/>
  <c r="J6" i="10"/>
  <c r="J7" i="9"/>
  <c r="J8"/>
  <c r="J9"/>
  <c r="J10"/>
  <c r="J8" i="8"/>
  <c r="J9"/>
  <c r="J11"/>
  <c r="J6" i="9"/>
  <c r="J7" i="8"/>
  <c r="J6"/>
  <c r="J10"/>
  <c r="J14" i="4"/>
  <c r="J6"/>
  <c r="J12"/>
  <c r="J7"/>
  <c r="J8"/>
  <c r="J9"/>
  <c r="J8" i="6"/>
  <c r="J9"/>
  <c r="J10"/>
  <c r="J11"/>
  <c r="J6"/>
  <c r="J7"/>
  <c r="J6" i="5"/>
  <c r="J6" i="3"/>
  <c r="J6" i="1"/>
</calcChain>
</file>

<file path=xl/sharedStrings.xml><?xml version="1.0" encoding="utf-8"?>
<sst xmlns="http://schemas.openxmlformats.org/spreadsheetml/2006/main" count="304" uniqueCount="62">
  <si>
    <t>Species</t>
  </si>
  <si>
    <t>Cells Counted</t>
  </si>
  <si>
    <t>Volume counted (mL)</t>
  </si>
  <si>
    <t>initial Concentration (cells/mL)</t>
  </si>
  <si>
    <t># mL decanted</t>
  </si>
  <si>
    <t>Concentration (mL)</t>
  </si>
  <si>
    <t>volume factor</t>
  </si>
  <si>
    <t>Concentration Factor</t>
  </si>
  <si>
    <t>Concetration (cells/L)</t>
  </si>
  <si>
    <t>Net Assessment</t>
  </si>
  <si>
    <t>Station</t>
  </si>
  <si>
    <t>Station Depth</t>
  </si>
  <si>
    <t>Sampling Date</t>
  </si>
  <si>
    <t>Counter</t>
  </si>
  <si>
    <t>Sam</t>
  </si>
  <si>
    <t>surf</t>
  </si>
  <si>
    <t>Actinoptychus</t>
  </si>
  <si>
    <t>Dactyliosolen</t>
  </si>
  <si>
    <t>Dictyocha</t>
  </si>
  <si>
    <t>Dinophysis</t>
  </si>
  <si>
    <t>Ditylum</t>
  </si>
  <si>
    <t>Eucampia</t>
  </si>
  <si>
    <t>Protoperidunum</t>
  </si>
  <si>
    <t>Pseudo-nitzchia</t>
  </si>
  <si>
    <t>Skeletonema</t>
  </si>
  <si>
    <t>Thalassionema</t>
  </si>
  <si>
    <t>Thalassiosira</t>
  </si>
  <si>
    <t>Scriksiella</t>
  </si>
  <si>
    <t>Detonula</t>
  </si>
  <si>
    <t>Cylindrotheca</t>
  </si>
  <si>
    <t>Pleurosigra</t>
  </si>
  <si>
    <t>thermo</t>
  </si>
  <si>
    <t>Chaetocheros</t>
  </si>
  <si>
    <t>Rhizosolenia</t>
  </si>
  <si>
    <t>Stephanopyxis</t>
  </si>
  <si>
    <t>Coscinodiscus</t>
  </si>
  <si>
    <t>Chaetoceros</t>
  </si>
  <si>
    <t>Carolyn</t>
  </si>
  <si>
    <t>Jon</t>
  </si>
  <si>
    <t>Ditylom</t>
  </si>
  <si>
    <t>jon</t>
  </si>
  <si>
    <t>stephanopyxis</t>
  </si>
  <si>
    <t>odentella</t>
  </si>
  <si>
    <t>Cosinodisus</t>
  </si>
  <si>
    <t>Surface</t>
  </si>
  <si>
    <t>Caitlin</t>
  </si>
  <si>
    <t>EJ</t>
  </si>
  <si>
    <t>Protoperidinium</t>
  </si>
  <si>
    <t>"Tulip"*</t>
  </si>
  <si>
    <t>* Will ID back at UWT</t>
  </si>
  <si>
    <t>Poly Krikos</t>
  </si>
  <si>
    <t>therm</t>
  </si>
  <si>
    <t>Cheryl Greengrove</t>
  </si>
  <si>
    <t>Leptoylindrus</t>
  </si>
  <si>
    <t>Tintind</t>
  </si>
  <si>
    <t>Asteromphalus</t>
  </si>
  <si>
    <t>Minuscula</t>
  </si>
  <si>
    <t>Pollen Spore (2ticks)</t>
  </si>
  <si>
    <t>Dino #2 (2ticks)</t>
  </si>
  <si>
    <t>Dino #1 (2ticks)</t>
  </si>
  <si>
    <t>Pollen Spore (big)</t>
  </si>
  <si>
    <t>Ditylua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</si>
</sst>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8"/>
      <name val="Verdan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1" fontId="0" fillId="0" borderId="0" xfId="0" applyNumberFormat="1"/>
    <xf numFmtId="0" fontId="0" fillId="0" borderId="0" xfId="0" applyAlignment="1">
      <alignment horizontal="right"/>
    </xf>
    <xf numFmtId="14" fontId="0" fillId="0" borderId="0" xfId="0" applyNumberFormat="1"/>
    <xf numFmtId="0" fontId="0" fillId="0" borderId="0" xfId="0" applyFill="1"/>
    <xf numFmtId="1" fontId="0" fillId="0" borderId="0" xfId="0" applyNumberFormat="1" applyFill="1"/>
    <xf numFmtId="1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workbookViewId="0">
      <selection activeCell="A13" sqref="A13"/>
    </sheetView>
  </sheetViews>
  <sheetFormatPr defaultColWidth="8.85546875" defaultRowHeight="15"/>
  <cols>
    <col min="1" max="1" width="23.28515625" bestFit="1" customWidth="1"/>
    <col min="2" max="3" width="13.42578125" bestFit="1" customWidth="1"/>
    <col min="4" max="4" width="20.42578125" bestFit="1" customWidth="1"/>
    <col min="5" max="5" width="29" bestFit="1" customWidth="1"/>
    <col min="6" max="6" width="13.85546875" bestFit="1" customWidth="1"/>
    <col min="7" max="7" width="18.28515625" bestFit="1" customWidth="1"/>
    <col min="8" max="8" width="13.42578125" bestFit="1" customWidth="1"/>
    <col min="9" max="9" width="19.7109375" bestFit="1" customWidth="1"/>
    <col min="10" max="10" width="20.28515625" bestFit="1" customWidth="1"/>
  </cols>
  <sheetData>
    <row r="1" spans="1:10">
      <c r="A1" s="3" t="s">
        <v>10</v>
      </c>
      <c r="B1">
        <v>1</v>
      </c>
      <c r="D1" s="3" t="s">
        <v>12</v>
      </c>
      <c r="E1" s="4">
        <v>41040</v>
      </c>
    </row>
    <row r="2" spans="1:10">
      <c r="A2" s="3" t="s">
        <v>11</v>
      </c>
      <c r="B2" t="s">
        <v>15</v>
      </c>
      <c r="D2" s="3" t="s">
        <v>13</v>
      </c>
      <c r="E2" t="s">
        <v>14</v>
      </c>
    </row>
    <row r="5" spans="1:10">
      <c r="A5" s="1" t="s">
        <v>0</v>
      </c>
      <c r="B5" s="1" t="s">
        <v>9</v>
      </c>
      <c r="C5" s="1" t="s">
        <v>1</v>
      </c>
      <c r="D5" s="1" t="s">
        <v>2</v>
      </c>
      <c r="E5" s="1" t="s">
        <v>3</v>
      </c>
      <c r="F5" s="1" t="s">
        <v>4</v>
      </c>
      <c r="G5" s="1" t="s">
        <v>5</v>
      </c>
      <c r="H5" s="1" t="s">
        <v>6</v>
      </c>
      <c r="I5" s="1" t="s">
        <v>7</v>
      </c>
      <c r="J5" s="1" t="s">
        <v>8</v>
      </c>
    </row>
    <row r="6" spans="1:10">
      <c r="A6" t="s">
        <v>16</v>
      </c>
      <c r="C6">
        <v>11</v>
      </c>
      <c r="D6">
        <f>50*1.8*(1/1000)</f>
        <v>0.09</v>
      </c>
      <c r="E6">
        <f>C6/D6</f>
        <v>122.22222222222223</v>
      </c>
      <c r="F6">
        <v>120</v>
      </c>
      <c r="G6">
        <v>10</v>
      </c>
      <c r="H6">
        <f t="shared" ref="H6:H18" si="0">F6+10</f>
        <v>130</v>
      </c>
      <c r="I6">
        <f t="shared" ref="I6:I18" si="1">H6/G6</f>
        <v>13</v>
      </c>
      <c r="J6" s="2">
        <f t="shared" ref="J6:J18" si="2">(E6/I6)*1000</f>
        <v>9401.7094017094023</v>
      </c>
    </row>
    <row r="7" spans="1:10">
      <c r="A7" t="s">
        <v>17</v>
      </c>
      <c r="C7">
        <v>132</v>
      </c>
      <c r="D7">
        <f t="shared" ref="D7:D18" si="3">50*1.8*(1/1000)</f>
        <v>0.09</v>
      </c>
      <c r="E7">
        <f t="shared" ref="E7:E18" si="4">C7/D7</f>
        <v>1466.6666666666667</v>
      </c>
      <c r="F7">
        <v>120</v>
      </c>
      <c r="G7">
        <v>10</v>
      </c>
      <c r="H7">
        <f t="shared" si="0"/>
        <v>130</v>
      </c>
      <c r="I7">
        <f t="shared" si="1"/>
        <v>13</v>
      </c>
      <c r="J7" s="2">
        <f t="shared" si="2"/>
        <v>112820.51282051283</v>
      </c>
    </row>
    <row r="8" spans="1:10">
      <c r="A8" t="s">
        <v>19</v>
      </c>
      <c r="C8">
        <v>4</v>
      </c>
      <c r="D8">
        <f t="shared" si="3"/>
        <v>0.09</v>
      </c>
      <c r="E8">
        <f t="shared" si="4"/>
        <v>44.444444444444443</v>
      </c>
      <c r="F8">
        <v>120</v>
      </c>
      <c r="G8">
        <v>10</v>
      </c>
      <c r="H8">
        <f t="shared" si="0"/>
        <v>130</v>
      </c>
      <c r="I8">
        <f t="shared" si="1"/>
        <v>13</v>
      </c>
      <c r="J8" s="2">
        <f t="shared" si="2"/>
        <v>3418.8034188034185</v>
      </c>
    </row>
    <row r="9" spans="1:10">
      <c r="A9" t="s">
        <v>20</v>
      </c>
      <c r="C9">
        <v>2</v>
      </c>
      <c r="D9">
        <f t="shared" si="3"/>
        <v>0.09</v>
      </c>
      <c r="E9">
        <f t="shared" si="4"/>
        <v>22.222222222222221</v>
      </c>
      <c r="F9">
        <v>120</v>
      </c>
      <c r="G9">
        <v>10</v>
      </c>
      <c r="H9">
        <f t="shared" si="0"/>
        <v>130</v>
      </c>
      <c r="I9">
        <f t="shared" si="1"/>
        <v>13</v>
      </c>
      <c r="J9" s="2">
        <f t="shared" si="2"/>
        <v>1709.4017094017092</v>
      </c>
    </row>
    <row r="10" spans="1:10">
      <c r="A10" t="s">
        <v>21</v>
      </c>
      <c r="C10">
        <v>1</v>
      </c>
      <c r="D10">
        <f t="shared" si="3"/>
        <v>0.09</v>
      </c>
      <c r="E10">
        <f t="shared" si="4"/>
        <v>11.111111111111111</v>
      </c>
      <c r="F10">
        <v>120</v>
      </c>
      <c r="G10">
        <v>10</v>
      </c>
      <c r="H10">
        <f t="shared" si="0"/>
        <v>130</v>
      </c>
      <c r="I10">
        <f t="shared" si="1"/>
        <v>13</v>
      </c>
      <c r="J10" s="2">
        <f t="shared" si="2"/>
        <v>854.70085470085462</v>
      </c>
    </row>
    <row r="11" spans="1:10">
      <c r="A11" t="s">
        <v>22</v>
      </c>
      <c r="C11">
        <v>4</v>
      </c>
      <c r="D11">
        <f t="shared" si="3"/>
        <v>0.09</v>
      </c>
      <c r="E11">
        <f t="shared" si="4"/>
        <v>44.444444444444443</v>
      </c>
      <c r="F11">
        <v>120</v>
      </c>
      <c r="G11">
        <v>10</v>
      </c>
      <c r="H11">
        <f t="shared" si="0"/>
        <v>130</v>
      </c>
      <c r="I11">
        <f t="shared" si="1"/>
        <v>13</v>
      </c>
      <c r="J11" s="2">
        <f t="shared" si="2"/>
        <v>3418.8034188034185</v>
      </c>
    </row>
    <row r="12" spans="1:10">
      <c r="A12" t="s">
        <v>23</v>
      </c>
      <c r="C12">
        <f>552/15</f>
        <v>36.799999999999997</v>
      </c>
      <c r="D12">
        <f t="shared" si="3"/>
        <v>0.09</v>
      </c>
      <c r="E12">
        <f t="shared" si="4"/>
        <v>408.88888888888886</v>
      </c>
      <c r="F12">
        <v>120</v>
      </c>
      <c r="G12">
        <v>10</v>
      </c>
      <c r="H12">
        <f t="shared" si="0"/>
        <v>130</v>
      </c>
      <c r="I12">
        <f t="shared" si="1"/>
        <v>13</v>
      </c>
      <c r="J12" s="2">
        <f t="shared" si="2"/>
        <v>31452.991452991453</v>
      </c>
    </row>
    <row r="13" spans="1:10">
      <c r="A13" t="s">
        <v>25</v>
      </c>
      <c r="C13">
        <v>16</v>
      </c>
      <c r="D13">
        <f t="shared" si="3"/>
        <v>0.09</v>
      </c>
      <c r="E13">
        <f t="shared" si="4"/>
        <v>177.77777777777777</v>
      </c>
      <c r="F13">
        <v>120</v>
      </c>
      <c r="G13">
        <v>10</v>
      </c>
      <c r="H13">
        <f t="shared" si="0"/>
        <v>130</v>
      </c>
      <c r="I13">
        <f t="shared" si="1"/>
        <v>13</v>
      </c>
      <c r="J13" s="2">
        <f t="shared" si="2"/>
        <v>13675.213675213674</v>
      </c>
    </row>
    <row r="14" spans="1:10">
      <c r="A14" t="s">
        <v>26</v>
      </c>
      <c r="C14">
        <v>1</v>
      </c>
      <c r="D14">
        <f t="shared" si="3"/>
        <v>0.09</v>
      </c>
      <c r="E14">
        <f t="shared" si="4"/>
        <v>11.111111111111111</v>
      </c>
      <c r="F14">
        <v>120</v>
      </c>
      <c r="G14">
        <v>10</v>
      </c>
      <c r="H14">
        <f t="shared" si="0"/>
        <v>130</v>
      </c>
      <c r="I14">
        <f t="shared" si="1"/>
        <v>13</v>
      </c>
      <c r="J14" s="2">
        <f t="shared" si="2"/>
        <v>854.70085470085462</v>
      </c>
    </row>
    <row r="15" spans="1:10">
      <c r="A15" t="s">
        <v>27</v>
      </c>
      <c r="C15">
        <v>4</v>
      </c>
      <c r="D15">
        <f t="shared" si="3"/>
        <v>0.09</v>
      </c>
      <c r="E15">
        <f t="shared" si="4"/>
        <v>44.444444444444443</v>
      </c>
      <c r="F15">
        <v>120</v>
      </c>
      <c r="G15">
        <v>10</v>
      </c>
      <c r="H15">
        <f t="shared" si="0"/>
        <v>130</v>
      </c>
      <c r="I15">
        <f t="shared" si="1"/>
        <v>13</v>
      </c>
      <c r="J15" s="2">
        <f t="shared" si="2"/>
        <v>3418.8034188034185</v>
      </c>
    </row>
    <row r="16" spans="1:10">
      <c r="A16" t="s">
        <v>28</v>
      </c>
      <c r="C16">
        <v>2</v>
      </c>
      <c r="D16">
        <f t="shared" si="3"/>
        <v>0.09</v>
      </c>
      <c r="E16">
        <f t="shared" si="4"/>
        <v>22.222222222222221</v>
      </c>
      <c r="F16">
        <v>120</v>
      </c>
      <c r="G16">
        <v>10</v>
      </c>
      <c r="H16">
        <f t="shared" si="0"/>
        <v>130</v>
      </c>
      <c r="I16">
        <f t="shared" si="1"/>
        <v>13</v>
      </c>
      <c r="J16" s="2">
        <f t="shared" si="2"/>
        <v>1709.4017094017092</v>
      </c>
    </row>
    <row r="17" spans="1:10">
      <c r="A17" t="s">
        <v>29</v>
      </c>
      <c r="C17">
        <v>3</v>
      </c>
      <c r="D17">
        <f t="shared" si="3"/>
        <v>0.09</v>
      </c>
      <c r="E17">
        <f t="shared" si="4"/>
        <v>33.333333333333336</v>
      </c>
      <c r="F17">
        <v>120</v>
      </c>
      <c r="G17">
        <v>10</v>
      </c>
      <c r="H17">
        <f t="shared" si="0"/>
        <v>130</v>
      </c>
      <c r="I17">
        <f t="shared" si="1"/>
        <v>13</v>
      </c>
      <c r="J17" s="2">
        <f t="shared" si="2"/>
        <v>2564.1025641025644</v>
      </c>
    </row>
    <row r="18" spans="1:10">
      <c r="A18" t="s">
        <v>30</v>
      </c>
      <c r="C18">
        <v>1</v>
      </c>
      <c r="D18">
        <f t="shared" si="3"/>
        <v>0.09</v>
      </c>
      <c r="E18">
        <f t="shared" si="4"/>
        <v>11.111111111111111</v>
      </c>
      <c r="F18">
        <v>120</v>
      </c>
      <c r="G18">
        <v>10</v>
      </c>
      <c r="H18">
        <f t="shared" si="0"/>
        <v>130</v>
      </c>
      <c r="I18">
        <f t="shared" si="1"/>
        <v>13</v>
      </c>
      <c r="J18" s="2">
        <f t="shared" si="2"/>
        <v>854.70085470085462</v>
      </c>
    </row>
  </sheetData>
  <phoneticPr fontId="2" type="noConversion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>
  <dimension ref="A1:J12"/>
  <sheetViews>
    <sheetView workbookViewId="0">
      <selection activeCell="F16" sqref="F16"/>
    </sheetView>
  </sheetViews>
  <sheetFormatPr defaultColWidth="8.85546875" defaultRowHeight="15"/>
  <cols>
    <col min="1" max="1" width="23.28515625" bestFit="1" customWidth="1"/>
    <col min="2" max="3" width="13.42578125" bestFit="1" customWidth="1"/>
    <col min="4" max="4" width="20.42578125" bestFit="1" customWidth="1"/>
    <col min="5" max="5" width="29" bestFit="1" customWidth="1"/>
    <col min="6" max="6" width="13.85546875" bestFit="1" customWidth="1"/>
    <col min="7" max="7" width="18.28515625" bestFit="1" customWidth="1"/>
    <col min="8" max="8" width="13.42578125" bestFit="1" customWidth="1"/>
    <col min="9" max="9" width="19.7109375" bestFit="1" customWidth="1"/>
    <col min="10" max="10" width="20.28515625" bestFit="1" customWidth="1"/>
  </cols>
  <sheetData>
    <row r="1" spans="1:10">
      <c r="A1" s="3" t="s">
        <v>10</v>
      </c>
      <c r="B1">
        <v>6</v>
      </c>
      <c r="D1" s="3" t="s">
        <v>12</v>
      </c>
      <c r="E1" s="4">
        <v>41040</v>
      </c>
    </row>
    <row r="2" spans="1:10">
      <c r="A2" s="3" t="s">
        <v>11</v>
      </c>
      <c r="B2" t="s">
        <v>31</v>
      </c>
      <c r="D2" s="3" t="s">
        <v>13</v>
      </c>
      <c r="E2" t="s">
        <v>45</v>
      </c>
    </row>
    <row r="5" spans="1:10">
      <c r="A5" s="1" t="s">
        <v>0</v>
      </c>
      <c r="B5" s="1" t="s">
        <v>9</v>
      </c>
      <c r="C5" s="1" t="s">
        <v>1</v>
      </c>
      <c r="D5" s="1" t="s">
        <v>2</v>
      </c>
      <c r="E5" s="1" t="s">
        <v>3</v>
      </c>
      <c r="F5" s="1" t="s">
        <v>4</v>
      </c>
      <c r="G5" s="1" t="s">
        <v>5</v>
      </c>
      <c r="H5" s="1" t="s">
        <v>6</v>
      </c>
      <c r="I5" s="1" t="s">
        <v>7</v>
      </c>
      <c r="J5" s="1" t="s">
        <v>8</v>
      </c>
    </row>
    <row r="6" spans="1:10" s="5" customFormat="1">
      <c r="A6" s="5" t="s">
        <v>16</v>
      </c>
      <c r="C6" s="5">
        <v>9</v>
      </c>
      <c r="D6" s="5">
        <f>50*1.79*(1/1000)</f>
        <v>8.9499999999999996E-2</v>
      </c>
      <c r="E6" s="5">
        <f>C6/D6</f>
        <v>100.55865921787709</v>
      </c>
      <c r="F6" s="5">
        <v>116</v>
      </c>
      <c r="G6" s="5">
        <v>10</v>
      </c>
      <c r="H6" s="5">
        <f t="shared" ref="H6:H11" si="0">F6+10</f>
        <v>126</v>
      </c>
      <c r="I6" s="5">
        <f t="shared" ref="I6:I11" si="1">H6/G6</f>
        <v>12.6</v>
      </c>
      <c r="J6" s="6">
        <f t="shared" ref="J6:J11" si="2">(E6/I6)*1000</f>
        <v>7980.845969672785</v>
      </c>
    </row>
    <row r="7" spans="1:10" s="5" customFormat="1">
      <c r="A7" s="5" t="s">
        <v>17</v>
      </c>
      <c r="C7" s="5">
        <v>47</v>
      </c>
      <c r="D7" s="5">
        <f t="shared" ref="D7:D11" si="3">50*1.79*(1/1000)</f>
        <v>8.9499999999999996E-2</v>
      </c>
      <c r="E7" s="5">
        <f t="shared" ref="E7:E11" si="4">C7/D7</f>
        <v>525.13966480446925</v>
      </c>
      <c r="F7" s="5">
        <v>116</v>
      </c>
      <c r="G7" s="5">
        <v>10</v>
      </c>
      <c r="H7" s="5">
        <f t="shared" si="0"/>
        <v>126</v>
      </c>
      <c r="I7" s="5">
        <f t="shared" si="1"/>
        <v>12.6</v>
      </c>
      <c r="J7" s="6">
        <f t="shared" si="2"/>
        <v>41677.751174957877</v>
      </c>
    </row>
    <row r="8" spans="1:10" s="5" customFormat="1">
      <c r="A8" s="5" t="s">
        <v>35</v>
      </c>
      <c r="C8" s="5">
        <v>1</v>
      </c>
      <c r="D8" s="5">
        <f t="shared" si="3"/>
        <v>8.9499999999999996E-2</v>
      </c>
      <c r="E8" s="5">
        <f t="shared" si="4"/>
        <v>11.173184357541899</v>
      </c>
      <c r="F8" s="5">
        <v>116</v>
      </c>
      <c r="G8" s="5">
        <v>10</v>
      </c>
      <c r="H8" s="5">
        <f t="shared" si="0"/>
        <v>126</v>
      </c>
      <c r="I8" s="5">
        <f t="shared" si="1"/>
        <v>12.6</v>
      </c>
      <c r="J8" s="6">
        <f t="shared" si="2"/>
        <v>886.76066329697608</v>
      </c>
    </row>
    <row r="9" spans="1:10" s="5" customFormat="1">
      <c r="A9" s="5" t="s">
        <v>23</v>
      </c>
      <c r="C9" s="5">
        <v>115</v>
      </c>
      <c r="D9" s="5">
        <f t="shared" si="3"/>
        <v>8.9499999999999996E-2</v>
      </c>
      <c r="E9" s="5">
        <f t="shared" si="4"/>
        <v>1284.9162011173185</v>
      </c>
      <c r="F9" s="5">
        <v>116</v>
      </c>
      <c r="G9" s="5">
        <v>10</v>
      </c>
      <c r="H9" s="5">
        <f t="shared" si="0"/>
        <v>126</v>
      </c>
      <c r="I9" s="5">
        <f t="shared" si="1"/>
        <v>12.6</v>
      </c>
      <c r="J9" s="6">
        <f t="shared" si="2"/>
        <v>101977.47627915225</v>
      </c>
    </row>
    <row r="10" spans="1:10" s="5" customFormat="1">
      <c r="A10" s="5" t="s">
        <v>24</v>
      </c>
      <c r="C10" s="5">
        <v>4</v>
      </c>
      <c r="D10" s="5">
        <f t="shared" si="3"/>
        <v>8.9499999999999996E-2</v>
      </c>
      <c r="E10" s="5">
        <f t="shared" si="4"/>
        <v>44.692737430167597</v>
      </c>
      <c r="F10" s="5">
        <v>116</v>
      </c>
      <c r="G10" s="5">
        <v>10</v>
      </c>
      <c r="H10" s="5">
        <f t="shared" si="0"/>
        <v>126</v>
      </c>
      <c r="I10" s="5">
        <f t="shared" si="1"/>
        <v>12.6</v>
      </c>
      <c r="J10" s="6">
        <f t="shared" si="2"/>
        <v>3547.0426531879043</v>
      </c>
    </row>
    <row r="11" spans="1:10" s="5" customFormat="1">
      <c r="A11" s="5" t="s">
        <v>20</v>
      </c>
      <c r="C11" s="5">
        <v>1</v>
      </c>
      <c r="D11" s="5">
        <f t="shared" si="3"/>
        <v>8.9499999999999996E-2</v>
      </c>
      <c r="E11" s="5">
        <f t="shared" si="4"/>
        <v>11.173184357541899</v>
      </c>
      <c r="F11" s="5">
        <v>116</v>
      </c>
      <c r="G11" s="5">
        <v>10</v>
      </c>
      <c r="H11" s="5">
        <f t="shared" si="0"/>
        <v>126</v>
      </c>
      <c r="I11" s="5">
        <f t="shared" si="1"/>
        <v>12.6</v>
      </c>
      <c r="J11" s="6">
        <f t="shared" si="2"/>
        <v>886.76066329697608</v>
      </c>
    </row>
    <row r="12" spans="1:10">
      <c r="A12" s="5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12"/>
  <sheetViews>
    <sheetView workbookViewId="0">
      <selection activeCell="E22" sqref="E22"/>
    </sheetView>
  </sheetViews>
  <sheetFormatPr defaultRowHeight="15"/>
  <cols>
    <col min="1" max="1" width="15.85546875" bestFit="1" customWidth="1"/>
    <col min="2" max="2" width="15.42578125" bestFit="1" customWidth="1"/>
    <col min="3" max="3" width="13.42578125" bestFit="1" customWidth="1"/>
    <col min="4" max="4" width="20.42578125" bestFit="1" customWidth="1"/>
    <col min="5" max="5" width="29" bestFit="1" customWidth="1"/>
    <col min="6" max="6" width="13.85546875" bestFit="1" customWidth="1"/>
    <col min="7" max="7" width="18.28515625" bestFit="1" customWidth="1"/>
    <col min="8" max="8" width="13.42578125" bestFit="1" customWidth="1"/>
    <col min="9" max="9" width="19.7109375" bestFit="1" customWidth="1"/>
    <col min="10" max="10" width="20.28515625" bestFit="1" customWidth="1"/>
  </cols>
  <sheetData>
    <row r="1" spans="1:10">
      <c r="A1" s="3" t="s">
        <v>10</v>
      </c>
      <c r="B1" s="3">
        <v>7</v>
      </c>
      <c r="D1" s="3" t="s">
        <v>12</v>
      </c>
      <c r="E1" s="7">
        <v>41040</v>
      </c>
    </row>
    <row r="2" spans="1:10">
      <c r="A2" s="3" t="s">
        <v>11</v>
      </c>
      <c r="B2" s="3" t="s">
        <v>31</v>
      </c>
      <c r="D2" s="3" t="s">
        <v>13</v>
      </c>
      <c r="E2" s="3" t="s">
        <v>46</v>
      </c>
    </row>
    <row r="5" spans="1:10">
      <c r="A5" s="1" t="s">
        <v>0</v>
      </c>
      <c r="B5" s="1" t="s">
        <v>9</v>
      </c>
      <c r="C5" s="1" t="s">
        <v>1</v>
      </c>
      <c r="D5" s="1" t="s">
        <v>2</v>
      </c>
      <c r="E5" s="1" t="s">
        <v>3</v>
      </c>
      <c r="F5" s="1" t="s">
        <v>4</v>
      </c>
      <c r="G5" s="1" t="s">
        <v>5</v>
      </c>
      <c r="H5" s="1" t="s">
        <v>6</v>
      </c>
      <c r="I5" s="1" t="s">
        <v>7</v>
      </c>
      <c r="J5" s="1" t="s">
        <v>8</v>
      </c>
    </row>
    <row r="6" spans="1:10">
      <c r="A6" t="s">
        <v>16</v>
      </c>
      <c r="C6">
        <v>8</v>
      </c>
      <c r="D6">
        <f>50*1.8*(1/1000)</f>
        <v>0.09</v>
      </c>
      <c r="E6">
        <f>C6/D6</f>
        <v>88.888888888888886</v>
      </c>
      <c r="F6">
        <v>113</v>
      </c>
      <c r="G6">
        <v>10</v>
      </c>
      <c r="H6">
        <f t="shared" ref="H6:H12" si="0">F6+10</f>
        <v>123</v>
      </c>
      <c r="I6">
        <f t="shared" ref="I6:I12" si="1">H6/G6</f>
        <v>12.3</v>
      </c>
      <c r="J6" s="2">
        <f t="shared" ref="J6:J12" si="2">(E6/I6)*1000</f>
        <v>7226.7389340560067</v>
      </c>
    </row>
    <row r="7" spans="1:10">
      <c r="A7" t="s">
        <v>17</v>
      </c>
      <c r="C7">
        <v>42</v>
      </c>
      <c r="D7">
        <f t="shared" ref="D7:D12" si="3">50*1.8*(1/1000)</f>
        <v>0.09</v>
      </c>
      <c r="E7">
        <f t="shared" ref="E7:E12" si="4">C7/D7</f>
        <v>466.66666666666669</v>
      </c>
      <c r="F7">
        <v>113</v>
      </c>
      <c r="G7">
        <v>10</v>
      </c>
      <c r="H7">
        <f t="shared" si="0"/>
        <v>123</v>
      </c>
      <c r="I7">
        <f t="shared" si="1"/>
        <v>12.3</v>
      </c>
      <c r="J7" s="2">
        <f t="shared" si="2"/>
        <v>37940.379403794039</v>
      </c>
    </row>
    <row r="8" spans="1:10">
      <c r="A8" t="s">
        <v>20</v>
      </c>
      <c r="C8">
        <v>3</v>
      </c>
      <c r="D8">
        <f t="shared" si="3"/>
        <v>0.09</v>
      </c>
      <c r="E8">
        <f t="shared" si="4"/>
        <v>33.333333333333336</v>
      </c>
      <c r="F8">
        <v>113</v>
      </c>
      <c r="G8">
        <v>10</v>
      </c>
      <c r="H8">
        <f t="shared" si="0"/>
        <v>123</v>
      </c>
      <c r="I8">
        <f t="shared" si="1"/>
        <v>12.3</v>
      </c>
      <c r="J8" s="2">
        <f t="shared" si="2"/>
        <v>2710.0271002710028</v>
      </c>
    </row>
    <row r="9" spans="1:10">
      <c r="A9" t="s">
        <v>23</v>
      </c>
      <c r="C9">
        <v>209</v>
      </c>
      <c r="D9">
        <f t="shared" si="3"/>
        <v>0.09</v>
      </c>
      <c r="E9">
        <f t="shared" si="4"/>
        <v>2322.2222222222222</v>
      </c>
      <c r="F9">
        <v>113</v>
      </c>
      <c r="G9">
        <v>10</v>
      </c>
      <c r="H9">
        <f t="shared" si="0"/>
        <v>123</v>
      </c>
      <c r="I9">
        <f t="shared" si="1"/>
        <v>12.3</v>
      </c>
      <c r="J9" s="2">
        <f t="shared" si="2"/>
        <v>188798.55465221318</v>
      </c>
    </row>
    <row r="10" spans="1:10">
      <c r="A10" t="s">
        <v>29</v>
      </c>
      <c r="C10">
        <v>1</v>
      </c>
      <c r="D10">
        <f t="shared" si="3"/>
        <v>0.09</v>
      </c>
      <c r="E10">
        <f t="shared" si="4"/>
        <v>11.111111111111111</v>
      </c>
      <c r="F10">
        <v>113</v>
      </c>
      <c r="G10">
        <v>10</v>
      </c>
      <c r="H10">
        <f t="shared" si="0"/>
        <v>123</v>
      </c>
      <c r="I10">
        <f t="shared" si="1"/>
        <v>12.3</v>
      </c>
      <c r="J10" s="2">
        <f t="shared" si="2"/>
        <v>903.34236675700083</v>
      </c>
    </row>
    <row r="11" spans="1:10">
      <c r="A11" t="s">
        <v>18</v>
      </c>
      <c r="C11">
        <v>2</v>
      </c>
      <c r="D11">
        <f t="shared" si="3"/>
        <v>0.09</v>
      </c>
      <c r="E11">
        <f t="shared" si="4"/>
        <v>22.222222222222221</v>
      </c>
      <c r="F11">
        <v>113</v>
      </c>
      <c r="G11">
        <v>10</v>
      </c>
      <c r="H11">
        <f t="shared" si="0"/>
        <v>123</v>
      </c>
      <c r="I11">
        <f t="shared" si="1"/>
        <v>12.3</v>
      </c>
      <c r="J11" s="2">
        <f t="shared" si="2"/>
        <v>1806.6847335140017</v>
      </c>
    </row>
    <row r="12" spans="1:10">
      <c r="A12" t="s">
        <v>21</v>
      </c>
      <c r="C12">
        <v>2</v>
      </c>
      <c r="D12">
        <f t="shared" si="3"/>
        <v>0.09</v>
      </c>
      <c r="E12">
        <f t="shared" si="4"/>
        <v>22.222222222222221</v>
      </c>
      <c r="F12">
        <v>113</v>
      </c>
      <c r="G12">
        <v>10</v>
      </c>
      <c r="H12">
        <f t="shared" si="0"/>
        <v>123</v>
      </c>
      <c r="I12">
        <f t="shared" si="1"/>
        <v>12.3</v>
      </c>
      <c r="J12" s="2">
        <f t="shared" si="2"/>
        <v>1806.6847335140017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15"/>
  <sheetViews>
    <sheetView workbookViewId="0">
      <selection activeCell="G25" sqref="G25"/>
    </sheetView>
  </sheetViews>
  <sheetFormatPr defaultRowHeight="15"/>
  <cols>
    <col min="1" max="1" width="15.85546875" bestFit="1" customWidth="1"/>
    <col min="2" max="2" width="15.42578125" bestFit="1" customWidth="1"/>
    <col min="3" max="3" width="13.42578125" bestFit="1" customWidth="1"/>
    <col min="4" max="4" width="20.42578125" bestFit="1" customWidth="1"/>
    <col min="5" max="5" width="29" bestFit="1" customWidth="1"/>
    <col min="6" max="6" width="13.85546875" bestFit="1" customWidth="1"/>
    <col min="7" max="7" width="18.28515625" bestFit="1" customWidth="1"/>
    <col min="8" max="8" width="13.42578125" bestFit="1" customWidth="1"/>
    <col min="9" max="9" width="19.7109375" bestFit="1" customWidth="1"/>
    <col min="10" max="10" width="20.28515625" bestFit="1" customWidth="1"/>
  </cols>
  <sheetData>
    <row r="1" spans="1:10">
      <c r="A1" s="3" t="s">
        <v>10</v>
      </c>
      <c r="B1" s="3">
        <v>9</v>
      </c>
      <c r="D1" s="3" t="s">
        <v>12</v>
      </c>
      <c r="E1" s="7">
        <v>41040</v>
      </c>
    </row>
    <row r="2" spans="1:10">
      <c r="A2" s="3" t="s">
        <v>11</v>
      </c>
      <c r="B2" s="3" t="s">
        <v>31</v>
      </c>
      <c r="D2" s="3" t="s">
        <v>13</v>
      </c>
      <c r="E2" s="3" t="s">
        <v>40</v>
      </c>
    </row>
    <row r="5" spans="1:10">
      <c r="A5" s="1" t="s">
        <v>0</v>
      </c>
      <c r="B5" s="1" t="s">
        <v>9</v>
      </c>
      <c r="C5" s="1" t="s">
        <v>1</v>
      </c>
      <c r="D5" s="1" t="s">
        <v>2</v>
      </c>
      <c r="E5" s="1" t="s">
        <v>3</v>
      </c>
      <c r="F5" s="1" t="s">
        <v>4</v>
      </c>
      <c r="G5" s="1" t="s">
        <v>5</v>
      </c>
      <c r="H5" s="1" t="s">
        <v>6</v>
      </c>
      <c r="I5" s="1" t="s">
        <v>7</v>
      </c>
      <c r="J5" s="1" t="s">
        <v>8</v>
      </c>
    </row>
    <row r="6" spans="1:10">
      <c r="A6" t="s">
        <v>16</v>
      </c>
      <c r="C6">
        <v>10</v>
      </c>
      <c r="D6">
        <f>50*1.8*(1/1000)</f>
        <v>0.09</v>
      </c>
      <c r="E6">
        <f>C6/D6</f>
        <v>111.11111111111111</v>
      </c>
      <c r="F6">
        <v>116</v>
      </c>
      <c r="G6">
        <v>10</v>
      </c>
      <c r="H6">
        <f t="shared" ref="H6:H15" si="0">F6+10</f>
        <v>126</v>
      </c>
      <c r="I6">
        <f t="shared" ref="I6:I15" si="1">H6/G6</f>
        <v>12.6</v>
      </c>
      <c r="J6" s="2">
        <f t="shared" ref="J6:J15" si="2">(E6/I6)*1000</f>
        <v>8818.3421516754861</v>
      </c>
    </row>
    <row r="7" spans="1:10">
      <c r="A7" t="s">
        <v>17</v>
      </c>
      <c r="C7">
        <v>39</v>
      </c>
      <c r="D7">
        <f t="shared" ref="D7:D15" si="3">50*1.8*(1/1000)</f>
        <v>0.09</v>
      </c>
      <c r="E7">
        <f t="shared" ref="E7:E15" si="4">C7/D7</f>
        <v>433.33333333333337</v>
      </c>
      <c r="F7">
        <v>116</v>
      </c>
      <c r="G7">
        <v>10</v>
      </c>
      <c r="H7">
        <f t="shared" si="0"/>
        <v>126</v>
      </c>
      <c r="I7">
        <f t="shared" si="1"/>
        <v>12.6</v>
      </c>
      <c r="J7" s="2">
        <f t="shared" si="2"/>
        <v>34391.534391534391</v>
      </c>
    </row>
    <row r="8" spans="1:10">
      <c r="A8" t="s">
        <v>20</v>
      </c>
      <c r="C8">
        <v>1</v>
      </c>
      <c r="D8">
        <f t="shared" si="3"/>
        <v>0.09</v>
      </c>
      <c r="E8">
        <f t="shared" si="4"/>
        <v>11.111111111111111</v>
      </c>
      <c r="F8">
        <v>116</v>
      </c>
      <c r="G8">
        <v>10</v>
      </c>
      <c r="H8">
        <f t="shared" si="0"/>
        <v>126</v>
      </c>
      <c r="I8">
        <f t="shared" si="1"/>
        <v>12.6</v>
      </c>
      <c r="J8" s="2">
        <f t="shared" si="2"/>
        <v>881.83421516754845</v>
      </c>
    </row>
    <row r="9" spans="1:10">
      <c r="A9" t="s">
        <v>22</v>
      </c>
      <c r="C9">
        <v>1</v>
      </c>
      <c r="D9">
        <f t="shared" si="3"/>
        <v>0.09</v>
      </c>
      <c r="E9">
        <f t="shared" si="4"/>
        <v>11.111111111111111</v>
      </c>
      <c r="F9">
        <v>116</v>
      </c>
      <c r="G9">
        <v>10</v>
      </c>
      <c r="H9">
        <f t="shared" si="0"/>
        <v>126</v>
      </c>
      <c r="I9">
        <f t="shared" si="1"/>
        <v>12.6</v>
      </c>
      <c r="J9" s="2">
        <f t="shared" si="2"/>
        <v>881.83421516754845</v>
      </c>
    </row>
    <row r="10" spans="1:10">
      <c r="A10" t="s">
        <v>23</v>
      </c>
      <c r="C10">
        <v>213</v>
      </c>
      <c r="D10">
        <f t="shared" si="3"/>
        <v>0.09</v>
      </c>
      <c r="E10">
        <f t="shared" si="4"/>
        <v>2366.666666666667</v>
      </c>
      <c r="F10">
        <v>116</v>
      </c>
      <c r="G10">
        <v>10</v>
      </c>
      <c r="H10">
        <f t="shared" si="0"/>
        <v>126</v>
      </c>
      <c r="I10">
        <f t="shared" si="1"/>
        <v>12.6</v>
      </c>
      <c r="J10" s="2">
        <f t="shared" si="2"/>
        <v>187830.68783068785</v>
      </c>
    </row>
    <row r="11" spans="1:10">
      <c r="A11" t="s">
        <v>41</v>
      </c>
      <c r="C11">
        <v>1</v>
      </c>
      <c r="D11">
        <f t="shared" si="3"/>
        <v>0.09</v>
      </c>
      <c r="E11">
        <f t="shared" si="4"/>
        <v>11.111111111111111</v>
      </c>
      <c r="F11">
        <v>116</v>
      </c>
      <c r="G11">
        <v>10</v>
      </c>
      <c r="H11">
        <f t="shared" si="0"/>
        <v>126</v>
      </c>
      <c r="I11">
        <f t="shared" si="1"/>
        <v>12.6</v>
      </c>
      <c r="J11" s="2">
        <f t="shared" si="2"/>
        <v>881.83421516754845</v>
      </c>
    </row>
    <row r="12" spans="1:10">
      <c r="A12" t="s">
        <v>42</v>
      </c>
      <c r="C12">
        <v>3</v>
      </c>
      <c r="D12">
        <f t="shared" si="3"/>
        <v>0.09</v>
      </c>
      <c r="E12">
        <f t="shared" si="4"/>
        <v>33.333333333333336</v>
      </c>
      <c r="F12">
        <v>116</v>
      </c>
      <c r="G12">
        <v>10</v>
      </c>
      <c r="H12">
        <f t="shared" si="0"/>
        <v>126</v>
      </c>
      <c r="I12">
        <f t="shared" si="1"/>
        <v>12.6</v>
      </c>
      <c r="J12" s="2">
        <f t="shared" si="2"/>
        <v>2645.5026455026455</v>
      </c>
    </row>
    <row r="13" spans="1:10">
      <c r="A13" t="s">
        <v>43</v>
      </c>
      <c r="C13">
        <v>4</v>
      </c>
      <c r="D13">
        <f t="shared" si="3"/>
        <v>0.09</v>
      </c>
      <c r="E13">
        <f t="shared" si="4"/>
        <v>44.444444444444443</v>
      </c>
      <c r="F13">
        <v>116</v>
      </c>
      <c r="G13">
        <v>10</v>
      </c>
      <c r="H13">
        <f t="shared" si="0"/>
        <v>126</v>
      </c>
      <c r="I13">
        <f t="shared" si="1"/>
        <v>12.6</v>
      </c>
      <c r="J13" s="2">
        <f t="shared" si="2"/>
        <v>3527.3368606701938</v>
      </c>
    </row>
    <row r="14" spans="1:10">
      <c r="A14" t="s">
        <v>29</v>
      </c>
      <c r="C14">
        <v>1</v>
      </c>
      <c r="D14">
        <f t="shared" si="3"/>
        <v>0.09</v>
      </c>
      <c r="E14">
        <f t="shared" si="4"/>
        <v>11.111111111111111</v>
      </c>
      <c r="F14">
        <v>116</v>
      </c>
      <c r="G14">
        <v>10</v>
      </c>
      <c r="H14">
        <f t="shared" si="0"/>
        <v>126</v>
      </c>
      <c r="I14">
        <f t="shared" si="1"/>
        <v>12.6</v>
      </c>
      <c r="J14" s="2">
        <f t="shared" si="2"/>
        <v>881.83421516754845</v>
      </c>
    </row>
    <row r="15" spans="1:10">
      <c r="A15" t="s">
        <v>30</v>
      </c>
      <c r="C15">
        <v>1</v>
      </c>
      <c r="D15">
        <f t="shared" si="3"/>
        <v>0.09</v>
      </c>
      <c r="E15">
        <f t="shared" si="4"/>
        <v>11.111111111111111</v>
      </c>
      <c r="F15">
        <v>116</v>
      </c>
      <c r="G15">
        <v>10</v>
      </c>
      <c r="H15">
        <f t="shared" si="0"/>
        <v>126</v>
      </c>
      <c r="I15">
        <f t="shared" si="1"/>
        <v>12.6</v>
      </c>
      <c r="J15" s="2">
        <f t="shared" si="2"/>
        <v>881.83421516754845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4"/>
  <sheetViews>
    <sheetView workbookViewId="0">
      <selection activeCell="A12" sqref="A12"/>
    </sheetView>
  </sheetViews>
  <sheetFormatPr defaultColWidth="8.85546875" defaultRowHeight="15"/>
  <cols>
    <col min="1" max="1" width="23.28515625" bestFit="1" customWidth="1"/>
    <col min="2" max="3" width="13.42578125" bestFit="1" customWidth="1"/>
    <col min="4" max="4" width="20.42578125" bestFit="1" customWidth="1"/>
    <col min="5" max="5" width="29" bestFit="1" customWidth="1"/>
    <col min="6" max="6" width="13.85546875" bestFit="1" customWidth="1"/>
    <col min="7" max="7" width="18.28515625" bestFit="1" customWidth="1"/>
    <col min="8" max="8" width="13.42578125" bestFit="1" customWidth="1"/>
    <col min="9" max="9" width="19.7109375" bestFit="1" customWidth="1"/>
    <col min="10" max="10" width="20.28515625" bestFit="1" customWidth="1"/>
  </cols>
  <sheetData>
    <row r="1" spans="1:10">
      <c r="A1" s="3" t="s">
        <v>10</v>
      </c>
      <c r="B1">
        <v>3</v>
      </c>
      <c r="D1" s="3" t="s">
        <v>12</v>
      </c>
      <c r="E1" s="4">
        <v>41040</v>
      </c>
    </row>
    <row r="2" spans="1:10">
      <c r="A2" s="3" t="s">
        <v>11</v>
      </c>
      <c r="B2" s="3" t="s">
        <v>15</v>
      </c>
      <c r="D2" s="3" t="s">
        <v>13</v>
      </c>
      <c r="E2" s="3" t="s">
        <v>37</v>
      </c>
    </row>
    <row r="5" spans="1:10">
      <c r="A5" s="1" t="s">
        <v>0</v>
      </c>
      <c r="B5" s="1" t="s">
        <v>9</v>
      </c>
      <c r="C5" s="1" t="s">
        <v>1</v>
      </c>
      <c r="D5" s="1" t="s">
        <v>2</v>
      </c>
      <c r="E5" s="1" t="s">
        <v>3</v>
      </c>
      <c r="F5" s="1" t="s">
        <v>4</v>
      </c>
      <c r="G5" s="1" t="s">
        <v>5</v>
      </c>
      <c r="H5" s="1" t="s">
        <v>6</v>
      </c>
      <c r="I5" s="1" t="s">
        <v>7</v>
      </c>
      <c r="J5" s="1" t="s">
        <v>8</v>
      </c>
    </row>
    <row r="6" spans="1:10" s="5" customFormat="1">
      <c r="A6" s="5" t="s">
        <v>16</v>
      </c>
      <c r="C6" s="5">
        <v>6</v>
      </c>
      <c r="D6" s="5">
        <f>50*1.79*(1/1000)</f>
        <v>8.9499999999999996E-2</v>
      </c>
      <c r="E6" s="5">
        <f>C6/D6</f>
        <v>67.039106145251395</v>
      </c>
      <c r="F6" s="5">
        <v>120</v>
      </c>
      <c r="G6" s="5">
        <v>10</v>
      </c>
      <c r="H6" s="5">
        <f t="shared" ref="H6:H14" si="0">F6+10</f>
        <v>130</v>
      </c>
      <c r="I6" s="5">
        <f t="shared" ref="I6:I14" si="1">H6/G6</f>
        <v>13</v>
      </c>
      <c r="J6" s="6">
        <f t="shared" ref="J6:J14" si="2">(E6/I6)*1000</f>
        <v>5156.8543188654921</v>
      </c>
    </row>
    <row r="7" spans="1:10" s="5" customFormat="1">
      <c r="A7" s="5" t="s">
        <v>17</v>
      </c>
      <c r="C7" s="5">
        <v>71</v>
      </c>
      <c r="D7" s="5">
        <f t="shared" ref="D7:D14" si="3">50*1.79*(1/1000)</f>
        <v>8.9499999999999996E-2</v>
      </c>
      <c r="E7" s="5">
        <f t="shared" ref="E7:E14" si="4">C7/D7</f>
        <v>793.29608938547494</v>
      </c>
      <c r="F7" s="5">
        <v>120</v>
      </c>
      <c r="G7" s="5">
        <v>10</v>
      </c>
      <c r="H7" s="5">
        <f t="shared" si="0"/>
        <v>130</v>
      </c>
      <c r="I7" s="5">
        <f t="shared" si="1"/>
        <v>13</v>
      </c>
      <c r="J7" s="6">
        <f t="shared" si="2"/>
        <v>61022.776106574995</v>
      </c>
    </row>
    <row r="8" spans="1:10" s="5" customFormat="1">
      <c r="A8" s="5" t="s">
        <v>20</v>
      </c>
      <c r="C8" s="5">
        <v>4</v>
      </c>
      <c r="D8" s="5">
        <f t="shared" si="3"/>
        <v>8.9499999999999996E-2</v>
      </c>
      <c r="E8" s="5">
        <f t="shared" si="4"/>
        <v>44.692737430167597</v>
      </c>
      <c r="F8" s="5">
        <v>120</v>
      </c>
      <c r="G8" s="5">
        <v>10</v>
      </c>
      <c r="H8" s="5">
        <f t="shared" si="0"/>
        <v>130</v>
      </c>
      <c r="I8" s="5">
        <f t="shared" si="1"/>
        <v>13</v>
      </c>
      <c r="J8" s="6">
        <f t="shared" si="2"/>
        <v>3437.9028792436611</v>
      </c>
    </row>
    <row r="9" spans="1:10" s="5" customFormat="1">
      <c r="A9" s="5" t="s">
        <v>21</v>
      </c>
      <c r="C9" s="5">
        <v>2</v>
      </c>
      <c r="D9" s="5">
        <f t="shared" si="3"/>
        <v>8.9499999999999996E-2</v>
      </c>
      <c r="E9" s="5">
        <f t="shared" si="4"/>
        <v>22.346368715083798</v>
      </c>
      <c r="F9" s="5">
        <v>120</v>
      </c>
      <c r="G9" s="5">
        <v>10</v>
      </c>
      <c r="H9" s="5">
        <f t="shared" si="0"/>
        <v>130</v>
      </c>
      <c r="I9" s="5">
        <f t="shared" si="1"/>
        <v>13</v>
      </c>
      <c r="J9" s="6">
        <f t="shared" si="2"/>
        <v>1718.9514396218306</v>
      </c>
    </row>
    <row r="10" spans="1:10" s="5" customFormat="1">
      <c r="A10" s="5" t="s">
        <v>23</v>
      </c>
      <c r="C10" s="5">
        <v>101</v>
      </c>
      <c r="D10" s="5">
        <f t="shared" si="3"/>
        <v>8.9499999999999996E-2</v>
      </c>
      <c r="E10" s="5">
        <f t="shared" si="4"/>
        <v>1128.4916201117319</v>
      </c>
      <c r="F10" s="5">
        <v>120</v>
      </c>
      <c r="G10" s="5">
        <v>10</v>
      </c>
      <c r="H10" s="5">
        <f t="shared" si="0"/>
        <v>130</v>
      </c>
      <c r="I10" s="5">
        <f t="shared" si="1"/>
        <v>13</v>
      </c>
      <c r="J10" s="6">
        <f t="shared" si="2"/>
        <v>86807.047700902462</v>
      </c>
    </row>
    <row r="11" spans="1:10" s="5" customFormat="1">
      <c r="A11" s="5" t="s">
        <v>25</v>
      </c>
      <c r="C11" s="5">
        <v>1</v>
      </c>
      <c r="D11" s="5">
        <f t="shared" si="3"/>
        <v>8.9499999999999996E-2</v>
      </c>
      <c r="E11" s="5">
        <f t="shared" si="4"/>
        <v>11.173184357541899</v>
      </c>
      <c r="F11" s="5">
        <v>120</v>
      </c>
      <c r="G11" s="5">
        <v>10</v>
      </c>
      <c r="H11" s="5">
        <f t="shared" si="0"/>
        <v>130</v>
      </c>
      <c r="I11" s="5">
        <f t="shared" si="1"/>
        <v>13</v>
      </c>
      <c r="J11" s="6">
        <f t="shared" si="2"/>
        <v>859.47571981091528</v>
      </c>
    </row>
    <row r="12" spans="1:10" s="5" customFormat="1">
      <c r="A12" s="5" t="s">
        <v>34</v>
      </c>
      <c r="C12" s="5">
        <v>1</v>
      </c>
      <c r="D12" s="5">
        <f t="shared" si="3"/>
        <v>8.9499999999999996E-2</v>
      </c>
      <c r="E12" s="5">
        <f t="shared" si="4"/>
        <v>11.173184357541899</v>
      </c>
      <c r="F12" s="5">
        <v>120</v>
      </c>
      <c r="G12" s="5">
        <v>10</v>
      </c>
      <c r="H12" s="5">
        <f t="shared" si="0"/>
        <v>130</v>
      </c>
      <c r="I12" s="5">
        <f t="shared" si="1"/>
        <v>13</v>
      </c>
      <c r="J12" s="6">
        <f t="shared" si="2"/>
        <v>859.47571981091528</v>
      </c>
    </row>
    <row r="13" spans="1:10" s="5" customFormat="1">
      <c r="A13" s="5" t="s">
        <v>35</v>
      </c>
      <c r="C13" s="5">
        <v>1</v>
      </c>
      <c r="D13" s="5">
        <f t="shared" si="3"/>
        <v>8.9499999999999996E-2</v>
      </c>
      <c r="E13" s="5">
        <f t="shared" si="4"/>
        <v>11.173184357541899</v>
      </c>
      <c r="F13" s="5">
        <v>120</v>
      </c>
      <c r="G13" s="5">
        <v>10</v>
      </c>
      <c r="H13" s="5">
        <f t="shared" si="0"/>
        <v>130</v>
      </c>
      <c r="I13" s="5">
        <f t="shared" si="1"/>
        <v>13</v>
      </c>
      <c r="J13" s="6">
        <f t="shared" si="2"/>
        <v>859.47571981091528</v>
      </c>
    </row>
    <row r="14" spans="1:10" s="5" customFormat="1">
      <c r="A14" s="5" t="s">
        <v>36</v>
      </c>
      <c r="C14" s="5">
        <v>2</v>
      </c>
      <c r="D14" s="5">
        <f t="shared" si="3"/>
        <v>8.9499999999999996E-2</v>
      </c>
      <c r="E14" s="5">
        <f t="shared" si="4"/>
        <v>22.346368715083798</v>
      </c>
      <c r="F14" s="5">
        <v>120</v>
      </c>
      <c r="G14" s="5">
        <v>10</v>
      </c>
      <c r="H14" s="5">
        <f t="shared" si="0"/>
        <v>130</v>
      </c>
      <c r="I14" s="5">
        <f t="shared" si="1"/>
        <v>13</v>
      </c>
      <c r="J14" s="6">
        <f t="shared" si="2"/>
        <v>1718.9514396218306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1"/>
  <sheetViews>
    <sheetView workbookViewId="0">
      <selection activeCell="I25" sqref="I25"/>
    </sheetView>
  </sheetViews>
  <sheetFormatPr defaultColWidth="8.85546875" defaultRowHeight="15"/>
  <cols>
    <col min="1" max="1" width="23.28515625" bestFit="1" customWidth="1"/>
    <col min="2" max="3" width="13.42578125" bestFit="1" customWidth="1"/>
    <col min="4" max="4" width="20.42578125" bestFit="1" customWidth="1"/>
    <col min="5" max="5" width="29" bestFit="1" customWidth="1"/>
    <col min="6" max="6" width="13.85546875" bestFit="1" customWidth="1"/>
    <col min="7" max="7" width="18.28515625" bestFit="1" customWidth="1"/>
    <col min="8" max="8" width="13.42578125" bestFit="1" customWidth="1"/>
    <col min="9" max="9" width="19.7109375" bestFit="1" customWidth="1"/>
    <col min="10" max="10" width="20.28515625" bestFit="1" customWidth="1"/>
  </cols>
  <sheetData>
    <row r="1" spans="1:10">
      <c r="A1" s="3" t="s">
        <v>10</v>
      </c>
      <c r="B1" s="3">
        <v>5</v>
      </c>
      <c r="D1" s="3" t="s">
        <v>12</v>
      </c>
      <c r="E1" s="4">
        <v>41040</v>
      </c>
    </row>
    <row r="2" spans="1:10">
      <c r="A2" s="3" t="s">
        <v>11</v>
      </c>
      <c r="B2" s="3" t="s">
        <v>51</v>
      </c>
      <c r="D2" s="3" t="s">
        <v>13</v>
      </c>
      <c r="E2" s="3" t="s">
        <v>52</v>
      </c>
    </row>
    <row r="5" spans="1:10">
      <c r="A5" s="1" t="s">
        <v>0</v>
      </c>
      <c r="B5" s="1" t="s">
        <v>9</v>
      </c>
      <c r="C5" s="1" t="s">
        <v>1</v>
      </c>
      <c r="D5" s="1" t="s">
        <v>2</v>
      </c>
      <c r="E5" s="1" t="s">
        <v>3</v>
      </c>
      <c r="F5" s="1" t="s">
        <v>4</v>
      </c>
      <c r="G5" s="1" t="s">
        <v>5</v>
      </c>
      <c r="H5" s="1" t="s">
        <v>6</v>
      </c>
      <c r="I5" s="1" t="s">
        <v>7</v>
      </c>
      <c r="J5" s="1" t="s">
        <v>8</v>
      </c>
    </row>
    <row r="6" spans="1:10">
      <c r="A6" t="s">
        <v>16</v>
      </c>
      <c r="C6">
        <v>10</v>
      </c>
      <c r="D6">
        <f>50*1.8*(1/1000)</f>
        <v>0.09</v>
      </c>
      <c r="E6" s="2">
        <f>C6/D6</f>
        <v>111.11111111111111</v>
      </c>
      <c r="F6">
        <v>126</v>
      </c>
      <c r="G6">
        <v>10</v>
      </c>
      <c r="H6">
        <f t="shared" ref="H6:H21" si="0">F6+10</f>
        <v>136</v>
      </c>
      <c r="I6">
        <f t="shared" ref="I6:I21" si="1">H6/G6</f>
        <v>13.6</v>
      </c>
      <c r="J6" s="2">
        <f t="shared" ref="J6:J21" si="2">(E6/I6)*1000</f>
        <v>8169.9346405228771</v>
      </c>
    </row>
    <row r="7" spans="1:10">
      <c r="A7" t="s">
        <v>17</v>
      </c>
      <c r="C7">
        <v>118</v>
      </c>
      <c r="D7">
        <f t="shared" ref="D7:D21" si="3">50*1.8*(1/1000)</f>
        <v>0.09</v>
      </c>
      <c r="E7" s="2">
        <f t="shared" ref="E7:E16" si="4">C7/D7</f>
        <v>1311.1111111111111</v>
      </c>
      <c r="F7">
        <v>126</v>
      </c>
      <c r="G7">
        <v>10</v>
      </c>
      <c r="H7">
        <f t="shared" si="0"/>
        <v>136</v>
      </c>
      <c r="I7">
        <f t="shared" si="1"/>
        <v>13.6</v>
      </c>
      <c r="J7" s="2">
        <f t="shared" si="2"/>
        <v>96405.228758169935</v>
      </c>
    </row>
    <row r="8" spans="1:10">
      <c r="A8" t="s">
        <v>18</v>
      </c>
      <c r="C8">
        <v>4</v>
      </c>
      <c r="D8">
        <f t="shared" si="3"/>
        <v>0.09</v>
      </c>
      <c r="E8" s="2">
        <f t="shared" si="4"/>
        <v>44.444444444444443</v>
      </c>
      <c r="F8">
        <v>126</v>
      </c>
      <c r="G8">
        <v>10</v>
      </c>
      <c r="H8">
        <f t="shared" si="0"/>
        <v>136</v>
      </c>
      <c r="I8">
        <f t="shared" si="1"/>
        <v>13.6</v>
      </c>
      <c r="J8" s="2">
        <f t="shared" si="2"/>
        <v>3267.9738562091502</v>
      </c>
    </row>
    <row r="9" spans="1:10">
      <c r="A9" t="s">
        <v>53</v>
      </c>
      <c r="C9">
        <v>7</v>
      </c>
      <c r="D9">
        <f t="shared" si="3"/>
        <v>0.09</v>
      </c>
      <c r="E9" s="2">
        <f t="shared" si="4"/>
        <v>77.777777777777786</v>
      </c>
      <c r="F9">
        <v>126</v>
      </c>
      <c r="G9">
        <v>10</v>
      </c>
      <c r="H9">
        <f t="shared" si="0"/>
        <v>136</v>
      </c>
      <c r="I9">
        <f t="shared" si="1"/>
        <v>13.6</v>
      </c>
      <c r="J9" s="2">
        <f t="shared" si="2"/>
        <v>5718.9542483660143</v>
      </c>
    </row>
    <row r="10" spans="1:10">
      <c r="A10" t="s">
        <v>28</v>
      </c>
      <c r="C10">
        <v>2</v>
      </c>
      <c r="D10">
        <f t="shared" si="3"/>
        <v>0.09</v>
      </c>
      <c r="E10" s="2">
        <f t="shared" si="4"/>
        <v>22.222222222222221</v>
      </c>
      <c r="F10">
        <v>126</v>
      </c>
      <c r="G10">
        <v>10</v>
      </c>
      <c r="H10">
        <f t="shared" si="0"/>
        <v>136</v>
      </c>
      <c r="I10">
        <f t="shared" si="1"/>
        <v>13.6</v>
      </c>
      <c r="J10" s="2">
        <f t="shared" si="2"/>
        <v>1633.9869281045751</v>
      </c>
    </row>
    <row r="11" spans="1:10">
      <c r="A11" t="s">
        <v>18</v>
      </c>
      <c r="C11">
        <v>4</v>
      </c>
      <c r="D11">
        <f t="shared" si="3"/>
        <v>0.09</v>
      </c>
      <c r="E11" s="2">
        <f t="shared" si="4"/>
        <v>44.444444444444443</v>
      </c>
      <c r="F11">
        <v>126</v>
      </c>
      <c r="G11">
        <v>10</v>
      </c>
      <c r="H11">
        <f t="shared" si="0"/>
        <v>136</v>
      </c>
      <c r="I11">
        <f t="shared" si="1"/>
        <v>13.6</v>
      </c>
      <c r="J11" s="2">
        <f t="shared" si="2"/>
        <v>3267.9738562091502</v>
      </c>
    </row>
    <row r="12" spans="1:10">
      <c r="A12" t="s">
        <v>23</v>
      </c>
      <c r="C12">
        <v>152</v>
      </c>
      <c r="D12">
        <f t="shared" si="3"/>
        <v>0.09</v>
      </c>
      <c r="E12" s="2">
        <f t="shared" si="4"/>
        <v>1688.8888888888889</v>
      </c>
      <c r="F12">
        <v>126</v>
      </c>
      <c r="G12">
        <v>10</v>
      </c>
      <c r="H12">
        <f t="shared" si="0"/>
        <v>136</v>
      </c>
      <c r="I12">
        <f t="shared" si="1"/>
        <v>13.6</v>
      </c>
      <c r="J12" s="2">
        <f t="shared" si="2"/>
        <v>124183.00653594772</v>
      </c>
    </row>
    <row r="13" spans="1:10">
      <c r="A13" t="s">
        <v>54</v>
      </c>
      <c r="C13">
        <v>1</v>
      </c>
      <c r="D13">
        <f t="shared" si="3"/>
        <v>0.09</v>
      </c>
      <c r="E13" s="2">
        <f t="shared" si="4"/>
        <v>11.111111111111111</v>
      </c>
      <c r="F13">
        <v>126</v>
      </c>
      <c r="G13">
        <v>10</v>
      </c>
      <c r="H13">
        <f t="shared" si="0"/>
        <v>136</v>
      </c>
      <c r="I13">
        <f t="shared" si="1"/>
        <v>13.6</v>
      </c>
      <c r="J13" s="2">
        <f t="shared" si="2"/>
        <v>816.99346405228755</v>
      </c>
    </row>
    <row r="14" spans="1:10">
      <c r="A14" s="5" t="s">
        <v>34</v>
      </c>
      <c r="C14">
        <v>3</v>
      </c>
      <c r="D14">
        <f t="shared" si="3"/>
        <v>0.09</v>
      </c>
      <c r="E14" s="2">
        <f t="shared" si="4"/>
        <v>33.333333333333336</v>
      </c>
      <c r="F14">
        <v>126</v>
      </c>
      <c r="G14">
        <v>10</v>
      </c>
      <c r="H14">
        <f t="shared" si="0"/>
        <v>136</v>
      </c>
      <c r="I14">
        <f t="shared" si="1"/>
        <v>13.6</v>
      </c>
      <c r="J14" s="2">
        <f t="shared" si="2"/>
        <v>2450.9803921568628</v>
      </c>
    </row>
    <row r="15" spans="1:10">
      <c r="A15" t="s">
        <v>29</v>
      </c>
      <c r="C15">
        <v>3</v>
      </c>
      <c r="D15">
        <f t="shared" si="3"/>
        <v>0.09</v>
      </c>
      <c r="E15" s="2">
        <f t="shared" si="4"/>
        <v>33.333333333333336</v>
      </c>
      <c r="F15">
        <v>126</v>
      </c>
      <c r="G15">
        <v>10</v>
      </c>
      <c r="H15">
        <f t="shared" si="0"/>
        <v>136</v>
      </c>
      <c r="I15">
        <f t="shared" si="1"/>
        <v>13.6</v>
      </c>
      <c r="J15" s="2">
        <f t="shared" si="2"/>
        <v>2450.9803921568628</v>
      </c>
    </row>
    <row r="16" spans="1:10">
      <c r="A16" t="s">
        <v>25</v>
      </c>
      <c r="C16">
        <v>1</v>
      </c>
      <c r="D16">
        <f t="shared" si="3"/>
        <v>0.09</v>
      </c>
      <c r="E16" s="2">
        <f t="shared" si="4"/>
        <v>11.111111111111111</v>
      </c>
      <c r="F16">
        <v>126</v>
      </c>
      <c r="G16">
        <v>10</v>
      </c>
      <c r="H16">
        <f t="shared" si="0"/>
        <v>136</v>
      </c>
      <c r="I16">
        <f t="shared" si="1"/>
        <v>13.6</v>
      </c>
      <c r="J16" s="2">
        <f t="shared" si="2"/>
        <v>816.99346405228755</v>
      </c>
    </row>
    <row r="17" spans="1:10">
      <c r="A17" s="5" t="s">
        <v>61</v>
      </c>
      <c r="C17">
        <v>1</v>
      </c>
      <c r="D17">
        <f t="shared" si="3"/>
        <v>0.09</v>
      </c>
      <c r="E17" s="2">
        <f>C17/D17</f>
        <v>11.111111111111111</v>
      </c>
      <c r="F17">
        <v>126</v>
      </c>
      <c r="G17">
        <v>10</v>
      </c>
      <c r="H17">
        <f t="shared" si="0"/>
        <v>136</v>
      </c>
      <c r="I17">
        <f t="shared" si="1"/>
        <v>13.6</v>
      </c>
      <c r="J17" s="2">
        <f>(E17/I17)*1000</f>
        <v>816.99346405228755</v>
      </c>
    </row>
    <row r="18" spans="1:10">
      <c r="A18" t="s">
        <v>56</v>
      </c>
      <c r="C18">
        <v>3</v>
      </c>
      <c r="D18">
        <f t="shared" si="3"/>
        <v>0.09</v>
      </c>
      <c r="E18" s="2">
        <f t="shared" ref="E18:E21" si="5">C18/D18</f>
        <v>33.333333333333336</v>
      </c>
      <c r="F18">
        <v>126</v>
      </c>
      <c r="G18">
        <v>10</v>
      </c>
      <c r="H18">
        <f t="shared" si="0"/>
        <v>136</v>
      </c>
      <c r="I18">
        <f t="shared" si="1"/>
        <v>13.6</v>
      </c>
      <c r="J18" s="2">
        <f t="shared" si="2"/>
        <v>2450.9803921568628</v>
      </c>
    </row>
    <row r="19" spans="1:10">
      <c r="A19" t="s">
        <v>60</v>
      </c>
      <c r="C19">
        <v>1</v>
      </c>
      <c r="D19">
        <f t="shared" si="3"/>
        <v>0.09</v>
      </c>
      <c r="E19" s="2">
        <f t="shared" si="5"/>
        <v>11.111111111111111</v>
      </c>
      <c r="F19">
        <v>126</v>
      </c>
      <c r="G19">
        <v>10</v>
      </c>
      <c r="H19">
        <f t="shared" si="0"/>
        <v>136</v>
      </c>
      <c r="I19">
        <f t="shared" si="1"/>
        <v>13.6</v>
      </c>
      <c r="J19" s="2">
        <f t="shared" si="2"/>
        <v>816.99346405228755</v>
      </c>
    </row>
    <row r="20" spans="1:10">
      <c r="A20" t="s">
        <v>59</v>
      </c>
      <c r="C20">
        <v>17</v>
      </c>
      <c r="D20">
        <f t="shared" si="3"/>
        <v>0.09</v>
      </c>
      <c r="E20" s="2">
        <f t="shared" si="5"/>
        <v>188.88888888888889</v>
      </c>
      <c r="F20">
        <v>126</v>
      </c>
      <c r="G20">
        <v>10</v>
      </c>
      <c r="H20">
        <f t="shared" si="0"/>
        <v>136</v>
      </c>
      <c r="I20">
        <f t="shared" si="1"/>
        <v>13.6</v>
      </c>
      <c r="J20" s="2">
        <f t="shared" si="2"/>
        <v>13888.888888888889</v>
      </c>
    </row>
    <row r="21" spans="1:10">
      <c r="A21" s="5" t="s">
        <v>33</v>
      </c>
      <c r="C21">
        <v>1</v>
      </c>
      <c r="D21">
        <f t="shared" si="3"/>
        <v>0.09</v>
      </c>
      <c r="E21" s="2">
        <f t="shared" si="5"/>
        <v>11.111111111111111</v>
      </c>
      <c r="F21">
        <v>126</v>
      </c>
      <c r="G21">
        <v>10</v>
      </c>
      <c r="H21">
        <f t="shared" si="0"/>
        <v>136</v>
      </c>
      <c r="I21">
        <f t="shared" si="1"/>
        <v>13.6</v>
      </c>
      <c r="J21" s="2">
        <f t="shared" si="2"/>
        <v>816.99346405228755</v>
      </c>
    </row>
  </sheetData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1"/>
  <sheetViews>
    <sheetView workbookViewId="0">
      <selection activeCell="B24" sqref="B24"/>
    </sheetView>
  </sheetViews>
  <sheetFormatPr defaultColWidth="8.85546875" defaultRowHeight="15"/>
  <cols>
    <col min="1" max="1" width="23.28515625" bestFit="1" customWidth="1"/>
    <col min="2" max="3" width="13.42578125" bestFit="1" customWidth="1"/>
    <col min="4" max="4" width="20.42578125" bestFit="1" customWidth="1"/>
    <col min="5" max="5" width="29" bestFit="1" customWidth="1"/>
    <col min="6" max="6" width="13.85546875" bestFit="1" customWidth="1"/>
    <col min="7" max="7" width="18.28515625" bestFit="1" customWidth="1"/>
    <col min="8" max="8" width="13.42578125" bestFit="1" customWidth="1"/>
    <col min="9" max="9" width="19.7109375" bestFit="1" customWidth="1"/>
    <col min="10" max="10" width="20.28515625" bestFit="1" customWidth="1"/>
  </cols>
  <sheetData>
    <row r="1" spans="1:10">
      <c r="A1" s="3" t="s">
        <v>10</v>
      </c>
      <c r="B1">
        <v>6</v>
      </c>
      <c r="D1" s="3" t="s">
        <v>12</v>
      </c>
      <c r="E1" s="4">
        <v>41040</v>
      </c>
    </row>
    <row r="2" spans="1:10">
      <c r="A2" s="3" t="s">
        <v>11</v>
      </c>
      <c r="B2" t="s">
        <v>44</v>
      </c>
      <c r="D2" s="3" t="s">
        <v>13</v>
      </c>
      <c r="E2" t="s">
        <v>45</v>
      </c>
    </row>
    <row r="5" spans="1:10">
      <c r="A5" s="1" t="s">
        <v>0</v>
      </c>
      <c r="B5" s="1" t="s">
        <v>9</v>
      </c>
      <c r="C5" s="1" t="s">
        <v>1</v>
      </c>
      <c r="D5" s="1" t="s">
        <v>2</v>
      </c>
      <c r="E5" s="1" t="s">
        <v>3</v>
      </c>
      <c r="F5" s="1" t="s">
        <v>4</v>
      </c>
      <c r="G5" s="1" t="s">
        <v>5</v>
      </c>
      <c r="H5" s="1" t="s">
        <v>6</v>
      </c>
      <c r="I5" s="1" t="s">
        <v>7</v>
      </c>
      <c r="J5" s="1" t="s">
        <v>8</v>
      </c>
    </row>
    <row r="6" spans="1:10" s="5" customFormat="1">
      <c r="A6" s="5" t="s">
        <v>16</v>
      </c>
      <c r="C6" s="5">
        <v>1</v>
      </c>
      <c r="D6" s="5">
        <f>50*1.79*(1/1000)</f>
        <v>8.9499999999999996E-2</v>
      </c>
      <c r="E6" s="5">
        <f>C6/D6</f>
        <v>11.173184357541899</v>
      </c>
      <c r="F6" s="5">
        <v>121</v>
      </c>
      <c r="G6" s="5">
        <v>10</v>
      </c>
      <c r="H6" s="5">
        <f t="shared" ref="H6:H11" si="0">F6+10</f>
        <v>131</v>
      </c>
      <c r="I6" s="5">
        <f t="shared" ref="I6:I11" si="1">H6/G6</f>
        <v>13.1</v>
      </c>
      <c r="J6" s="6">
        <f t="shared" ref="J6:J11" si="2">(E6/I6)*1000</f>
        <v>852.91483645358016</v>
      </c>
    </row>
    <row r="7" spans="1:10" s="5" customFormat="1">
      <c r="A7" s="5" t="s">
        <v>17</v>
      </c>
      <c r="C7" s="5">
        <v>57</v>
      </c>
      <c r="D7" s="5">
        <f t="shared" ref="D7:D11" si="3">50*1.79*(1/1000)</f>
        <v>8.9499999999999996E-2</v>
      </c>
      <c r="E7" s="5">
        <f t="shared" ref="E7:E11" si="4">C7/D7</f>
        <v>636.87150837988827</v>
      </c>
      <c r="F7" s="5">
        <v>121</v>
      </c>
      <c r="G7" s="5">
        <v>10</v>
      </c>
      <c r="H7" s="5">
        <f t="shared" si="0"/>
        <v>131</v>
      </c>
      <c r="I7" s="5">
        <f t="shared" si="1"/>
        <v>13.1</v>
      </c>
      <c r="J7" s="6">
        <f t="shared" si="2"/>
        <v>48616.145677854074</v>
      </c>
    </row>
    <row r="8" spans="1:10" s="5" customFormat="1">
      <c r="A8" s="5" t="s">
        <v>20</v>
      </c>
      <c r="C8" s="5">
        <v>1</v>
      </c>
      <c r="D8" s="5">
        <f t="shared" si="3"/>
        <v>8.9499999999999996E-2</v>
      </c>
      <c r="E8" s="5">
        <f t="shared" si="4"/>
        <v>11.173184357541899</v>
      </c>
      <c r="F8" s="5">
        <v>121</v>
      </c>
      <c r="G8" s="5">
        <v>10</v>
      </c>
      <c r="H8" s="5">
        <f t="shared" si="0"/>
        <v>131</v>
      </c>
      <c r="I8" s="5">
        <f t="shared" si="1"/>
        <v>13.1</v>
      </c>
      <c r="J8" s="6">
        <f t="shared" si="2"/>
        <v>852.91483645358016</v>
      </c>
    </row>
    <row r="9" spans="1:10" s="5" customFormat="1">
      <c r="A9" s="5" t="s">
        <v>23</v>
      </c>
      <c r="C9" s="5">
        <v>108</v>
      </c>
      <c r="D9" s="5">
        <f t="shared" si="3"/>
        <v>8.9499999999999996E-2</v>
      </c>
      <c r="E9" s="5">
        <f t="shared" si="4"/>
        <v>1206.7039106145253</v>
      </c>
      <c r="F9" s="5">
        <v>121</v>
      </c>
      <c r="G9" s="5">
        <v>10</v>
      </c>
      <c r="H9" s="5">
        <f t="shared" si="0"/>
        <v>131</v>
      </c>
      <c r="I9" s="5">
        <f t="shared" si="1"/>
        <v>13.1</v>
      </c>
      <c r="J9" s="6">
        <f t="shared" si="2"/>
        <v>92114.802336986671</v>
      </c>
    </row>
    <row r="10" spans="1:10" s="5" customFormat="1">
      <c r="A10" s="5" t="s">
        <v>35</v>
      </c>
      <c r="C10" s="5">
        <v>1</v>
      </c>
      <c r="D10" s="5">
        <f t="shared" si="3"/>
        <v>8.9499999999999996E-2</v>
      </c>
      <c r="E10" s="5">
        <f t="shared" si="4"/>
        <v>11.173184357541899</v>
      </c>
      <c r="F10" s="5">
        <v>121</v>
      </c>
      <c r="G10" s="5">
        <v>10</v>
      </c>
      <c r="H10" s="5">
        <f t="shared" si="0"/>
        <v>131</v>
      </c>
      <c r="I10" s="5">
        <f t="shared" si="1"/>
        <v>13.1</v>
      </c>
      <c r="J10" s="6">
        <f t="shared" si="2"/>
        <v>852.91483645358016</v>
      </c>
    </row>
    <row r="11" spans="1:10" s="5" customFormat="1">
      <c r="A11" s="5" t="s">
        <v>18</v>
      </c>
      <c r="C11" s="5">
        <v>1</v>
      </c>
      <c r="D11" s="5">
        <f t="shared" si="3"/>
        <v>8.9499999999999996E-2</v>
      </c>
      <c r="E11" s="5">
        <f t="shared" si="4"/>
        <v>11.173184357541899</v>
      </c>
      <c r="F11" s="5">
        <v>121</v>
      </c>
      <c r="G11" s="5">
        <v>10</v>
      </c>
      <c r="H11" s="5">
        <f t="shared" si="0"/>
        <v>131</v>
      </c>
      <c r="I11" s="5">
        <f t="shared" si="1"/>
        <v>13.1</v>
      </c>
      <c r="J11" s="6">
        <f t="shared" si="2"/>
        <v>852.91483645358016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4"/>
  <sheetViews>
    <sheetView workbookViewId="0">
      <selection activeCell="A10" sqref="A10"/>
    </sheetView>
  </sheetViews>
  <sheetFormatPr defaultRowHeight="15"/>
  <cols>
    <col min="1" max="1" width="15.85546875" bestFit="1" customWidth="1"/>
    <col min="2" max="2" width="15.42578125" bestFit="1" customWidth="1"/>
    <col min="3" max="3" width="13.42578125" bestFit="1" customWidth="1"/>
    <col min="4" max="4" width="20.42578125" bestFit="1" customWidth="1"/>
    <col min="5" max="5" width="29" bestFit="1" customWidth="1"/>
    <col min="6" max="6" width="13.85546875" bestFit="1" customWidth="1"/>
    <col min="7" max="7" width="18.28515625" bestFit="1" customWidth="1"/>
    <col min="8" max="8" width="13.42578125" bestFit="1" customWidth="1"/>
    <col min="9" max="9" width="19.7109375" bestFit="1" customWidth="1"/>
    <col min="10" max="10" width="20.28515625" bestFit="1" customWidth="1"/>
  </cols>
  <sheetData>
    <row r="1" spans="1:10">
      <c r="A1" s="3" t="s">
        <v>10</v>
      </c>
      <c r="B1" s="3">
        <v>7</v>
      </c>
      <c r="D1" s="3" t="s">
        <v>12</v>
      </c>
      <c r="E1" s="7">
        <v>41040</v>
      </c>
    </row>
    <row r="2" spans="1:10">
      <c r="A2" s="3" t="s">
        <v>11</v>
      </c>
      <c r="B2" s="3" t="s">
        <v>15</v>
      </c>
      <c r="D2" s="3" t="s">
        <v>13</v>
      </c>
      <c r="E2" s="3" t="s">
        <v>46</v>
      </c>
    </row>
    <row r="5" spans="1:10">
      <c r="A5" s="1" t="s">
        <v>0</v>
      </c>
      <c r="B5" s="1" t="s">
        <v>9</v>
      </c>
      <c r="C5" s="1" t="s">
        <v>1</v>
      </c>
      <c r="D5" s="1" t="s">
        <v>2</v>
      </c>
      <c r="E5" s="1" t="s">
        <v>3</v>
      </c>
      <c r="F5" s="1" t="s">
        <v>4</v>
      </c>
      <c r="G5" s="1" t="s">
        <v>5</v>
      </c>
      <c r="H5" s="1" t="s">
        <v>6</v>
      </c>
      <c r="I5" s="1" t="s">
        <v>7</v>
      </c>
      <c r="J5" s="1" t="s">
        <v>8</v>
      </c>
    </row>
    <row r="6" spans="1:10">
      <c r="A6" t="s">
        <v>16</v>
      </c>
      <c r="C6">
        <v>2</v>
      </c>
      <c r="D6">
        <f>50*1.8*(1/1000)</f>
        <v>0.09</v>
      </c>
      <c r="E6">
        <f>C6/D6</f>
        <v>22.222222222222221</v>
      </c>
      <c r="F6">
        <v>121</v>
      </c>
      <c r="G6">
        <v>10</v>
      </c>
      <c r="H6">
        <f t="shared" ref="H6:H12" si="0">F6+10</f>
        <v>131</v>
      </c>
      <c r="I6">
        <f t="shared" ref="I6:I12" si="1">H6/G6</f>
        <v>13.1</v>
      </c>
      <c r="J6" s="2">
        <f t="shared" ref="J6:J12" si="2">(E6/I6)*1000</f>
        <v>1696.3528413910094</v>
      </c>
    </row>
    <row r="7" spans="1:10">
      <c r="A7" t="s">
        <v>17</v>
      </c>
      <c r="C7">
        <v>102</v>
      </c>
      <c r="D7">
        <f t="shared" ref="D7:D12" si="3">50*1.8*(1/1000)</f>
        <v>0.09</v>
      </c>
      <c r="E7">
        <f t="shared" ref="E7:E12" si="4">C7/D7</f>
        <v>1133.3333333333335</v>
      </c>
      <c r="F7">
        <v>121</v>
      </c>
      <c r="G7">
        <v>10</v>
      </c>
      <c r="H7">
        <f t="shared" si="0"/>
        <v>131</v>
      </c>
      <c r="I7">
        <f t="shared" si="1"/>
        <v>13.1</v>
      </c>
      <c r="J7" s="2">
        <f t="shared" si="2"/>
        <v>86513.994910941488</v>
      </c>
    </row>
    <row r="8" spans="1:10">
      <c r="A8" t="s">
        <v>20</v>
      </c>
      <c r="C8">
        <v>3</v>
      </c>
      <c r="D8">
        <f t="shared" si="3"/>
        <v>0.09</v>
      </c>
      <c r="E8">
        <f t="shared" si="4"/>
        <v>33.333333333333336</v>
      </c>
      <c r="F8">
        <v>121</v>
      </c>
      <c r="G8">
        <v>10</v>
      </c>
      <c r="H8">
        <f t="shared" si="0"/>
        <v>131</v>
      </c>
      <c r="I8">
        <f t="shared" si="1"/>
        <v>13.1</v>
      </c>
      <c r="J8" s="2">
        <f t="shared" si="2"/>
        <v>2544.5292620865139</v>
      </c>
    </row>
    <row r="9" spans="1:10">
      <c r="A9" t="s">
        <v>23</v>
      </c>
      <c r="C9">
        <v>32</v>
      </c>
      <c r="D9">
        <f t="shared" si="3"/>
        <v>0.09</v>
      </c>
      <c r="E9">
        <f t="shared" si="4"/>
        <v>355.55555555555554</v>
      </c>
      <c r="F9">
        <v>121</v>
      </c>
      <c r="G9">
        <v>10</v>
      </c>
      <c r="H9">
        <f t="shared" si="0"/>
        <v>131</v>
      </c>
      <c r="I9">
        <f t="shared" si="1"/>
        <v>13.1</v>
      </c>
      <c r="J9" s="2">
        <f t="shared" si="2"/>
        <v>27141.64546225615</v>
      </c>
    </row>
    <row r="10" spans="1:10">
      <c r="A10" t="s">
        <v>35</v>
      </c>
      <c r="C10">
        <v>1</v>
      </c>
      <c r="D10">
        <f t="shared" si="3"/>
        <v>0.09</v>
      </c>
      <c r="E10">
        <f t="shared" si="4"/>
        <v>11.111111111111111</v>
      </c>
      <c r="F10">
        <v>121</v>
      </c>
      <c r="G10">
        <v>10</v>
      </c>
      <c r="H10">
        <f t="shared" si="0"/>
        <v>131</v>
      </c>
      <c r="I10">
        <f t="shared" si="1"/>
        <v>13.1</v>
      </c>
      <c r="J10" s="2">
        <f t="shared" si="2"/>
        <v>848.1764206955047</v>
      </c>
    </row>
    <row r="11" spans="1:10">
      <c r="A11" t="s">
        <v>47</v>
      </c>
      <c r="C11">
        <v>1</v>
      </c>
      <c r="D11">
        <f t="shared" si="3"/>
        <v>0.09</v>
      </c>
      <c r="E11">
        <f t="shared" si="4"/>
        <v>11.111111111111111</v>
      </c>
      <c r="F11">
        <v>121</v>
      </c>
      <c r="G11">
        <v>10</v>
      </c>
      <c r="H11">
        <f t="shared" si="0"/>
        <v>131</v>
      </c>
      <c r="I11">
        <f t="shared" si="1"/>
        <v>13.1</v>
      </c>
      <c r="J11" s="2">
        <f t="shared" si="2"/>
        <v>848.1764206955047</v>
      </c>
    </row>
    <row r="12" spans="1:10">
      <c r="A12" t="s">
        <v>48</v>
      </c>
      <c r="C12">
        <v>1</v>
      </c>
      <c r="D12">
        <f t="shared" si="3"/>
        <v>0.09</v>
      </c>
      <c r="E12">
        <f t="shared" si="4"/>
        <v>11.111111111111111</v>
      </c>
      <c r="F12">
        <v>121</v>
      </c>
      <c r="G12">
        <v>10</v>
      </c>
      <c r="H12">
        <f t="shared" si="0"/>
        <v>131</v>
      </c>
      <c r="I12">
        <f t="shared" si="1"/>
        <v>13.1</v>
      </c>
      <c r="J12" s="2">
        <f t="shared" si="2"/>
        <v>848.1764206955047</v>
      </c>
    </row>
    <row r="14" spans="1:10">
      <c r="A14" t="s">
        <v>49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J9"/>
  <sheetViews>
    <sheetView workbookViewId="0">
      <selection activeCell="A9" sqref="A9"/>
    </sheetView>
  </sheetViews>
  <sheetFormatPr defaultColWidth="8.85546875" defaultRowHeight="15"/>
  <cols>
    <col min="1" max="1" width="23.28515625" bestFit="1" customWidth="1"/>
    <col min="2" max="2" width="15.42578125" bestFit="1" customWidth="1"/>
    <col min="3" max="3" width="13.42578125" bestFit="1" customWidth="1"/>
    <col min="4" max="4" width="20.42578125" bestFit="1" customWidth="1"/>
    <col min="5" max="5" width="29" bestFit="1" customWidth="1"/>
    <col min="6" max="6" width="13.85546875" bestFit="1" customWidth="1"/>
    <col min="7" max="7" width="18.28515625" bestFit="1" customWidth="1"/>
    <col min="8" max="8" width="13.42578125" bestFit="1" customWidth="1"/>
    <col min="9" max="9" width="19.7109375" bestFit="1" customWidth="1"/>
    <col min="10" max="10" width="20.28515625" bestFit="1" customWidth="1"/>
  </cols>
  <sheetData>
    <row r="1" spans="1:10">
      <c r="A1" s="3" t="s">
        <v>10</v>
      </c>
      <c r="B1">
        <v>9</v>
      </c>
      <c r="D1" s="3" t="s">
        <v>12</v>
      </c>
      <c r="E1" s="4">
        <v>41040</v>
      </c>
    </row>
    <row r="2" spans="1:10">
      <c r="A2" s="3" t="s">
        <v>11</v>
      </c>
      <c r="B2" s="3" t="s">
        <v>15</v>
      </c>
      <c r="D2" s="3" t="s">
        <v>13</v>
      </c>
      <c r="E2" s="3" t="s">
        <v>38</v>
      </c>
    </row>
    <row r="5" spans="1:10">
      <c r="A5" s="1" t="s">
        <v>0</v>
      </c>
      <c r="B5" s="1" t="s">
        <v>9</v>
      </c>
      <c r="C5" s="1" t="s">
        <v>1</v>
      </c>
      <c r="D5" s="1" t="s">
        <v>2</v>
      </c>
      <c r="E5" s="1" t="s">
        <v>3</v>
      </c>
      <c r="F5" s="1" t="s">
        <v>4</v>
      </c>
      <c r="G5" s="1" t="s">
        <v>5</v>
      </c>
      <c r="H5" s="1" t="s">
        <v>6</v>
      </c>
      <c r="I5" s="1" t="s">
        <v>7</v>
      </c>
      <c r="J5" s="1" t="s">
        <v>8</v>
      </c>
    </row>
    <row r="6" spans="1:10" s="5" customFormat="1">
      <c r="A6" s="5" t="s">
        <v>39</v>
      </c>
      <c r="C6" s="5">
        <v>1</v>
      </c>
      <c r="D6" s="5">
        <f>50*1.8*(1/1000)</f>
        <v>0.09</v>
      </c>
      <c r="E6" s="5">
        <f>C6/D6</f>
        <v>11.111111111111111</v>
      </c>
      <c r="F6" s="5">
        <v>118</v>
      </c>
      <c r="G6" s="5">
        <v>10</v>
      </c>
      <c r="H6" s="5">
        <f t="shared" ref="H6:H9" si="0">F6+10</f>
        <v>128</v>
      </c>
      <c r="I6" s="5">
        <f t="shared" ref="I6:I9" si="1">H6/G6</f>
        <v>12.8</v>
      </c>
      <c r="J6" s="6">
        <f t="shared" ref="J6:J9" si="2">(E6/I6)*1000</f>
        <v>868.05555555555543</v>
      </c>
    </row>
    <row r="7" spans="1:10" s="5" customFormat="1">
      <c r="A7" s="5" t="s">
        <v>17</v>
      </c>
      <c r="C7" s="5">
        <v>99</v>
      </c>
      <c r="D7" s="5">
        <f t="shared" ref="D7:D9" si="3">50*1.8*(1/1000)</f>
        <v>0.09</v>
      </c>
      <c r="E7" s="5">
        <f t="shared" ref="E7:E9" si="4">C7/D7</f>
        <v>1100</v>
      </c>
      <c r="F7" s="5">
        <v>118</v>
      </c>
      <c r="G7" s="5">
        <v>10</v>
      </c>
      <c r="H7" s="5">
        <f t="shared" si="0"/>
        <v>128</v>
      </c>
      <c r="I7" s="5">
        <f t="shared" si="1"/>
        <v>12.8</v>
      </c>
      <c r="J7" s="6">
        <f t="shared" si="2"/>
        <v>85937.5</v>
      </c>
    </row>
    <row r="8" spans="1:10" s="5" customFormat="1">
      <c r="A8" s="5" t="s">
        <v>23</v>
      </c>
      <c r="C8" s="5">
        <v>13</v>
      </c>
      <c r="D8" s="5">
        <f t="shared" si="3"/>
        <v>0.09</v>
      </c>
      <c r="E8" s="5">
        <f t="shared" si="4"/>
        <v>144.44444444444446</v>
      </c>
      <c r="F8" s="5">
        <v>118</v>
      </c>
      <c r="G8" s="5">
        <v>10</v>
      </c>
      <c r="H8" s="5">
        <f t="shared" si="0"/>
        <v>128</v>
      </c>
      <c r="I8" s="5">
        <f t="shared" si="1"/>
        <v>12.8</v>
      </c>
      <c r="J8" s="6">
        <f t="shared" si="2"/>
        <v>11284.722222222223</v>
      </c>
    </row>
    <row r="9" spans="1:10" s="5" customFormat="1">
      <c r="A9" s="5" t="s">
        <v>33</v>
      </c>
      <c r="C9" s="5">
        <v>3</v>
      </c>
      <c r="D9" s="5">
        <f t="shared" si="3"/>
        <v>0.09</v>
      </c>
      <c r="E9" s="5">
        <f t="shared" si="4"/>
        <v>33.333333333333336</v>
      </c>
      <c r="F9" s="5">
        <v>118</v>
      </c>
      <c r="G9" s="5">
        <v>10</v>
      </c>
      <c r="H9" s="5">
        <f t="shared" si="0"/>
        <v>128</v>
      </c>
      <c r="I9" s="5">
        <f t="shared" si="1"/>
        <v>12.8</v>
      </c>
      <c r="J9" s="6">
        <f t="shared" si="2"/>
        <v>2604.1666666666665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6"/>
  <sheetViews>
    <sheetView workbookViewId="0">
      <selection activeCell="C9" sqref="C9"/>
    </sheetView>
  </sheetViews>
  <sheetFormatPr defaultColWidth="8.85546875" defaultRowHeight="15"/>
  <cols>
    <col min="1" max="1" width="23.28515625" bestFit="1" customWidth="1"/>
    <col min="2" max="3" width="13.42578125" bestFit="1" customWidth="1"/>
    <col min="4" max="4" width="20.42578125" bestFit="1" customWidth="1"/>
    <col min="5" max="5" width="29" bestFit="1" customWidth="1"/>
    <col min="6" max="6" width="13.85546875" bestFit="1" customWidth="1"/>
    <col min="7" max="7" width="18.28515625" bestFit="1" customWidth="1"/>
    <col min="8" max="8" width="13.42578125" bestFit="1" customWidth="1"/>
    <col min="9" max="9" width="19.7109375" bestFit="1" customWidth="1"/>
    <col min="10" max="10" width="20.28515625" bestFit="1" customWidth="1"/>
  </cols>
  <sheetData>
    <row r="1" spans="1:10">
      <c r="A1" s="3" t="s">
        <v>10</v>
      </c>
      <c r="B1">
        <v>1</v>
      </c>
      <c r="D1" s="3" t="s">
        <v>12</v>
      </c>
      <c r="E1" s="4">
        <v>41040</v>
      </c>
    </row>
    <row r="2" spans="1:10">
      <c r="A2" s="3" t="s">
        <v>11</v>
      </c>
      <c r="B2" t="s">
        <v>31</v>
      </c>
      <c r="D2" s="3" t="s">
        <v>13</v>
      </c>
      <c r="E2" t="s">
        <v>14</v>
      </c>
    </row>
    <row r="5" spans="1:10">
      <c r="A5" s="1" t="s">
        <v>0</v>
      </c>
      <c r="B5" s="1" t="s">
        <v>9</v>
      </c>
      <c r="C5" s="1" t="s">
        <v>1</v>
      </c>
      <c r="D5" s="1" t="s">
        <v>2</v>
      </c>
      <c r="E5" s="1" t="s">
        <v>3</v>
      </c>
      <c r="F5" s="1" t="s">
        <v>4</v>
      </c>
      <c r="G5" s="1" t="s">
        <v>5</v>
      </c>
      <c r="H5" s="1" t="s">
        <v>6</v>
      </c>
      <c r="I5" s="1" t="s">
        <v>7</v>
      </c>
      <c r="J5" s="1" t="s">
        <v>8</v>
      </c>
    </row>
    <row r="6" spans="1:10" s="5" customFormat="1">
      <c r="A6" s="5" t="s">
        <v>16</v>
      </c>
      <c r="C6" s="5">
        <v>2</v>
      </c>
      <c r="D6" s="5">
        <f>50*1.8*(1/1000)</f>
        <v>0.09</v>
      </c>
      <c r="E6" s="5">
        <f>C6/D6</f>
        <v>22.222222222222221</v>
      </c>
      <c r="F6" s="5">
        <v>121</v>
      </c>
      <c r="G6" s="5">
        <v>10</v>
      </c>
      <c r="H6" s="5">
        <f t="shared" ref="H6:H16" si="0">F6+10</f>
        <v>131</v>
      </c>
      <c r="I6" s="5">
        <f t="shared" ref="I6:I16" si="1">H6/G6</f>
        <v>13.1</v>
      </c>
      <c r="J6" s="6">
        <f t="shared" ref="J6:J16" si="2">(E6/I6)*1000</f>
        <v>1696.3528413910094</v>
      </c>
    </row>
    <row r="7" spans="1:10" s="5" customFormat="1">
      <c r="A7" s="5" t="s">
        <v>17</v>
      </c>
      <c r="C7" s="5">
        <v>73</v>
      </c>
      <c r="D7" s="5">
        <f t="shared" ref="D7:D16" si="3">50*1.8*(1/1000)</f>
        <v>0.09</v>
      </c>
      <c r="E7" s="5">
        <f t="shared" ref="E7:E16" si="4">C7/D7</f>
        <v>811.11111111111109</v>
      </c>
      <c r="F7" s="5">
        <v>121</v>
      </c>
      <c r="G7" s="5">
        <v>10</v>
      </c>
      <c r="H7" s="5">
        <f t="shared" si="0"/>
        <v>131</v>
      </c>
      <c r="I7" s="5">
        <f t="shared" si="1"/>
        <v>13.1</v>
      </c>
      <c r="J7" s="6">
        <f t="shared" si="2"/>
        <v>61916.878710771838</v>
      </c>
    </row>
    <row r="8" spans="1:10" s="5" customFormat="1">
      <c r="A8" s="5" t="s">
        <v>22</v>
      </c>
      <c r="C8" s="5">
        <v>2</v>
      </c>
      <c r="D8" s="5">
        <f t="shared" si="3"/>
        <v>0.09</v>
      </c>
      <c r="E8" s="5">
        <f t="shared" si="4"/>
        <v>22.222222222222221</v>
      </c>
      <c r="F8" s="5">
        <v>121</v>
      </c>
      <c r="G8" s="5">
        <v>10</v>
      </c>
      <c r="H8" s="5">
        <f t="shared" si="0"/>
        <v>131</v>
      </c>
      <c r="I8" s="5">
        <f t="shared" si="1"/>
        <v>13.1</v>
      </c>
      <c r="J8" s="6">
        <f t="shared" si="2"/>
        <v>1696.3528413910094</v>
      </c>
    </row>
    <row r="9" spans="1:10" s="5" customFormat="1">
      <c r="A9" s="5" t="s">
        <v>23</v>
      </c>
      <c r="C9" s="5">
        <f>710/15</f>
        <v>47.333333333333336</v>
      </c>
      <c r="D9" s="5">
        <f t="shared" si="3"/>
        <v>0.09</v>
      </c>
      <c r="E9" s="5">
        <f t="shared" si="4"/>
        <v>525.92592592592598</v>
      </c>
      <c r="F9" s="5">
        <v>121</v>
      </c>
      <c r="G9" s="5">
        <v>10</v>
      </c>
      <c r="H9" s="5">
        <f t="shared" si="0"/>
        <v>131</v>
      </c>
      <c r="I9" s="5">
        <f t="shared" si="1"/>
        <v>13.1</v>
      </c>
      <c r="J9" s="6">
        <f t="shared" si="2"/>
        <v>40147.017246253898</v>
      </c>
    </row>
    <row r="10" spans="1:10" s="5" customFormat="1">
      <c r="A10" s="5" t="s">
        <v>26</v>
      </c>
      <c r="C10" s="5">
        <v>2</v>
      </c>
      <c r="D10" s="5">
        <f t="shared" si="3"/>
        <v>0.09</v>
      </c>
      <c r="E10" s="5">
        <f t="shared" si="4"/>
        <v>22.222222222222221</v>
      </c>
      <c r="F10" s="5">
        <v>121</v>
      </c>
      <c r="G10" s="5">
        <v>10</v>
      </c>
      <c r="H10" s="5">
        <f t="shared" si="0"/>
        <v>131</v>
      </c>
      <c r="I10" s="5">
        <f t="shared" si="1"/>
        <v>13.1</v>
      </c>
      <c r="J10" s="6">
        <f t="shared" si="2"/>
        <v>1696.3528413910094</v>
      </c>
    </row>
    <row r="11" spans="1:10" s="5" customFormat="1">
      <c r="A11" s="5" t="s">
        <v>27</v>
      </c>
      <c r="C11" s="5">
        <v>6</v>
      </c>
      <c r="D11" s="5">
        <f t="shared" si="3"/>
        <v>0.09</v>
      </c>
      <c r="E11" s="5">
        <f t="shared" si="4"/>
        <v>66.666666666666671</v>
      </c>
      <c r="F11" s="5">
        <v>121</v>
      </c>
      <c r="G11" s="5">
        <v>10</v>
      </c>
      <c r="H11" s="5">
        <f t="shared" si="0"/>
        <v>131</v>
      </c>
      <c r="I11" s="5">
        <f t="shared" si="1"/>
        <v>13.1</v>
      </c>
      <c r="J11" s="6">
        <f t="shared" si="2"/>
        <v>5089.0585241730278</v>
      </c>
    </row>
    <row r="12" spans="1:10" s="5" customFormat="1">
      <c r="A12" s="5" t="s">
        <v>28</v>
      </c>
      <c r="C12" s="5">
        <v>3</v>
      </c>
      <c r="D12" s="5">
        <f t="shared" si="3"/>
        <v>0.09</v>
      </c>
      <c r="E12" s="5">
        <f t="shared" si="4"/>
        <v>33.333333333333336</v>
      </c>
      <c r="F12" s="5">
        <v>121</v>
      </c>
      <c r="G12" s="5">
        <v>10</v>
      </c>
      <c r="H12" s="5">
        <f t="shared" si="0"/>
        <v>131</v>
      </c>
      <c r="I12" s="5">
        <f t="shared" si="1"/>
        <v>13.1</v>
      </c>
      <c r="J12" s="6">
        <f t="shared" si="2"/>
        <v>2544.5292620865139</v>
      </c>
    </row>
    <row r="13" spans="1:10" s="5" customFormat="1">
      <c r="A13" s="5" t="s">
        <v>29</v>
      </c>
      <c r="C13" s="5">
        <v>1</v>
      </c>
      <c r="D13" s="5">
        <f t="shared" si="3"/>
        <v>0.09</v>
      </c>
      <c r="E13" s="5">
        <f t="shared" si="4"/>
        <v>11.111111111111111</v>
      </c>
      <c r="F13" s="5">
        <v>121</v>
      </c>
      <c r="G13" s="5">
        <v>10</v>
      </c>
      <c r="H13" s="5">
        <f t="shared" si="0"/>
        <v>131</v>
      </c>
      <c r="I13" s="5">
        <f t="shared" si="1"/>
        <v>13.1</v>
      </c>
      <c r="J13" s="6">
        <f t="shared" si="2"/>
        <v>848.1764206955047</v>
      </c>
    </row>
    <row r="14" spans="1:10" s="5" customFormat="1">
      <c r="A14" s="5" t="s">
        <v>32</v>
      </c>
      <c r="C14" s="5">
        <v>2</v>
      </c>
      <c r="D14" s="5">
        <f t="shared" si="3"/>
        <v>0.09</v>
      </c>
      <c r="E14" s="5">
        <f t="shared" si="4"/>
        <v>22.222222222222221</v>
      </c>
      <c r="F14" s="5">
        <v>121</v>
      </c>
      <c r="G14" s="5">
        <v>10</v>
      </c>
      <c r="H14" s="5">
        <f t="shared" si="0"/>
        <v>131</v>
      </c>
      <c r="I14" s="5">
        <f t="shared" si="1"/>
        <v>13.1</v>
      </c>
      <c r="J14" s="6">
        <f t="shared" si="2"/>
        <v>1696.3528413910094</v>
      </c>
    </row>
    <row r="15" spans="1:10" s="5" customFormat="1">
      <c r="A15" s="5" t="s">
        <v>18</v>
      </c>
      <c r="C15" s="5">
        <v>1</v>
      </c>
      <c r="D15" s="5">
        <f t="shared" si="3"/>
        <v>0.09</v>
      </c>
      <c r="E15" s="5">
        <f t="shared" si="4"/>
        <v>11.111111111111111</v>
      </c>
      <c r="F15" s="5">
        <v>121</v>
      </c>
      <c r="G15" s="5">
        <v>10</v>
      </c>
      <c r="H15" s="5">
        <f t="shared" si="0"/>
        <v>131</v>
      </c>
      <c r="I15" s="5">
        <f t="shared" si="1"/>
        <v>13.1</v>
      </c>
      <c r="J15" s="6">
        <f t="shared" si="2"/>
        <v>848.1764206955047</v>
      </c>
    </row>
    <row r="16" spans="1:10" s="5" customFormat="1">
      <c r="A16" s="5" t="s">
        <v>33</v>
      </c>
      <c r="C16" s="5">
        <v>1</v>
      </c>
      <c r="D16" s="5">
        <f t="shared" si="3"/>
        <v>0.09</v>
      </c>
      <c r="E16" s="5">
        <f t="shared" si="4"/>
        <v>11.111111111111111</v>
      </c>
      <c r="F16" s="5">
        <v>121</v>
      </c>
      <c r="G16" s="5">
        <v>10</v>
      </c>
      <c r="H16" s="5">
        <f t="shared" si="0"/>
        <v>131</v>
      </c>
      <c r="I16" s="5">
        <f t="shared" si="1"/>
        <v>13.1</v>
      </c>
      <c r="J16" s="6">
        <f t="shared" si="2"/>
        <v>848.1764206955047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1"/>
  <sheetViews>
    <sheetView workbookViewId="0">
      <selection activeCell="F21" sqref="F21"/>
    </sheetView>
  </sheetViews>
  <sheetFormatPr defaultColWidth="8.85546875" defaultRowHeight="15"/>
  <cols>
    <col min="1" max="1" width="23.28515625" bestFit="1" customWidth="1"/>
    <col min="2" max="2" width="15.42578125" bestFit="1" customWidth="1"/>
    <col min="3" max="3" width="13.42578125" bestFit="1" customWidth="1"/>
    <col min="4" max="4" width="20.42578125" bestFit="1" customWidth="1"/>
    <col min="5" max="5" width="29" bestFit="1" customWidth="1"/>
    <col min="6" max="6" width="13.85546875" bestFit="1" customWidth="1"/>
    <col min="7" max="7" width="18.28515625" bestFit="1" customWidth="1"/>
    <col min="8" max="8" width="13.42578125" bestFit="1" customWidth="1"/>
    <col min="9" max="9" width="19.7109375" bestFit="1" customWidth="1"/>
    <col min="10" max="10" width="20.28515625" bestFit="1" customWidth="1"/>
  </cols>
  <sheetData>
    <row r="1" spans="1:10">
      <c r="A1" s="3" t="s">
        <v>10</v>
      </c>
      <c r="B1">
        <v>3</v>
      </c>
      <c r="D1" s="3" t="s">
        <v>12</v>
      </c>
      <c r="E1" s="4">
        <v>41040</v>
      </c>
    </row>
    <row r="2" spans="1:10">
      <c r="A2" s="3" t="s">
        <v>11</v>
      </c>
      <c r="B2" s="3" t="s">
        <v>31</v>
      </c>
      <c r="D2" s="3" t="s">
        <v>13</v>
      </c>
      <c r="E2" s="3" t="s">
        <v>37</v>
      </c>
    </row>
    <row r="5" spans="1:10">
      <c r="A5" s="1" t="s">
        <v>0</v>
      </c>
      <c r="B5" s="1" t="s">
        <v>9</v>
      </c>
      <c r="C5" s="1" t="s">
        <v>1</v>
      </c>
      <c r="D5" s="1" t="s">
        <v>2</v>
      </c>
      <c r="E5" s="1" t="s">
        <v>3</v>
      </c>
      <c r="F5" s="1" t="s">
        <v>4</v>
      </c>
      <c r="G5" s="1" t="s">
        <v>5</v>
      </c>
      <c r="H5" s="1" t="s">
        <v>6</v>
      </c>
      <c r="I5" s="1" t="s">
        <v>7</v>
      </c>
      <c r="J5" s="1" t="s">
        <v>8</v>
      </c>
    </row>
    <row r="6" spans="1:10" s="5" customFormat="1">
      <c r="A6" s="5" t="s">
        <v>16</v>
      </c>
      <c r="C6" s="5">
        <v>4</v>
      </c>
      <c r="D6" s="5">
        <f>50*1.79*(1/1000)</f>
        <v>8.9499999999999996E-2</v>
      </c>
      <c r="E6" s="5">
        <f>C6/D6</f>
        <v>44.692737430167597</v>
      </c>
      <c r="F6" s="5">
        <v>120</v>
      </c>
      <c r="G6" s="5">
        <v>10</v>
      </c>
      <c r="H6" s="5">
        <f t="shared" ref="H6:H11" si="0">F6+10</f>
        <v>130</v>
      </c>
      <c r="I6" s="5">
        <f t="shared" ref="I6:I11" si="1">H6/G6</f>
        <v>13</v>
      </c>
      <c r="J6" s="6">
        <f t="shared" ref="J6:J11" si="2">(E6/I6)*1000</f>
        <v>3437.9028792436611</v>
      </c>
    </row>
    <row r="7" spans="1:10" s="5" customFormat="1">
      <c r="A7" s="5" t="s">
        <v>17</v>
      </c>
      <c r="C7" s="5">
        <v>69</v>
      </c>
      <c r="D7" s="5">
        <f t="shared" ref="D7:D11" si="3">50*1.79*(1/1000)</f>
        <v>8.9499999999999996E-2</v>
      </c>
      <c r="E7" s="5">
        <f t="shared" ref="E7:E11" si="4">C7/D7</f>
        <v>770.94972067039112</v>
      </c>
      <c r="F7" s="5">
        <v>120</v>
      </c>
      <c r="G7" s="5">
        <v>10</v>
      </c>
      <c r="H7" s="5">
        <f t="shared" si="0"/>
        <v>130</v>
      </c>
      <c r="I7" s="5">
        <f t="shared" si="1"/>
        <v>13</v>
      </c>
      <c r="J7" s="6">
        <f t="shared" si="2"/>
        <v>59303.824666953158</v>
      </c>
    </row>
    <row r="8" spans="1:10" s="5" customFormat="1">
      <c r="A8" s="5" t="s">
        <v>23</v>
      </c>
      <c r="C8" s="5">
        <v>95</v>
      </c>
      <c r="D8" s="5">
        <f t="shared" si="3"/>
        <v>8.9499999999999996E-2</v>
      </c>
      <c r="E8" s="5">
        <f t="shared" si="4"/>
        <v>1061.4525139664804</v>
      </c>
      <c r="F8" s="5">
        <v>120</v>
      </c>
      <c r="G8" s="5">
        <v>10</v>
      </c>
      <c r="H8" s="5">
        <f t="shared" si="0"/>
        <v>130</v>
      </c>
      <c r="I8" s="5">
        <f t="shared" si="1"/>
        <v>13</v>
      </c>
      <c r="J8" s="6">
        <f t="shared" si="2"/>
        <v>81650.19338203696</v>
      </c>
    </row>
    <row r="9" spans="1:10" s="5" customFormat="1">
      <c r="A9" s="5" t="s">
        <v>26</v>
      </c>
      <c r="C9" s="5">
        <v>1</v>
      </c>
      <c r="D9" s="5">
        <f t="shared" si="3"/>
        <v>8.9499999999999996E-2</v>
      </c>
      <c r="E9" s="5">
        <f t="shared" si="4"/>
        <v>11.173184357541899</v>
      </c>
      <c r="F9" s="5">
        <v>120</v>
      </c>
      <c r="G9" s="5">
        <v>10</v>
      </c>
      <c r="H9" s="5">
        <f t="shared" si="0"/>
        <v>130</v>
      </c>
      <c r="I9" s="5">
        <f t="shared" si="1"/>
        <v>13</v>
      </c>
      <c r="J9" s="6">
        <f t="shared" si="2"/>
        <v>859.47571981091528</v>
      </c>
    </row>
    <row r="10" spans="1:10" s="5" customFormat="1">
      <c r="A10" s="5" t="s">
        <v>34</v>
      </c>
      <c r="C10" s="5">
        <v>1</v>
      </c>
      <c r="D10" s="5">
        <f t="shared" si="3"/>
        <v>8.9499999999999996E-2</v>
      </c>
      <c r="E10" s="5">
        <f t="shared" si="4"/>
        <v>11.173184357541899</v>
      </c>
      <c r="F10" s="5">
        <v>120</v>
      </c>
      <c r="G10" s="5">
        <v>10</v>
      </c>
      <c r="H10" s="5">
        <f t="shared" si="0"/>
        <v>130</v>
      </c>
      <c r="I10" s="5">
        <f t="shared" si="1"/>
        <v>13</v>
      </c>
      <c r="J10" s="6">
        <f t="shared" si="2"/>
        <v>859.47571981091528</v>
      </c>
    </row>
    <row r="11" spans="1:10" s="5" customFormat="1">
      <c r="A11" s="5" t="s">
        <v>33</v>
      </c>
      <c r="C11" s="5">
        <v>5</v>
      </c>
      <c r="D11" s="5">
        <f t="shared" si="3"/>
        <v>8.9499999999999996E-2</v>
      </c>
      <c r="E11" s="5">
        <f t="shared" si="4"/>
        <v>55.865921787709496</v>
      </c>
      <c r="F11" s="5">
        <v>120</v>
      </c>
      <c r="G11" s="5">
        <v>10</v>
      </c>
      <c r="H11" s="5">
        <f t="shared" si="0"/>
        <v>130</v>
      </c>
      <c r="I11" s="5">
        <f t="shared" si="1"/>
        <v>13</v>
      </c>
      <c r="J11" s="6">
        <f t="shared" si="2"/>
        <v>4297.3785990545766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A14" sqref="A14"/>
    </sheetView>
  </sheetViews>
  <sheetFormatPr defaultColWidth="8.85546875" defaultRowHeight="15"/>
  <cols>
    <col min="1" max="1" width="23.28515625" bestFit="1" customWidth="1"/>
    <col min="2" max="3" width="13.42578125" bestFit="1" customWidth="1"/>
    <col min="4" max="4" width="20.42578125" bestFit="1" customWidth="1"/>
    <col min="5" max="5" width="29" bestFit="1" customWidth="1"/>
    <col min="6" max="6" width="13.85546875" bestFit="1" customWidth="1"/>
    <col min="7" max="7" width="18.28515625" bestFit="1" customWidth="1"/>
    <col min="8" max="8" width="13.42578125" bestFit="1" customWidth="1"/>
    <col min="9" max="9" width="19.7109375" bestFit="1" customWidth="1"/>
    <col min="10" max="10" width="20.28515625" bestFit="1" customWidth="1"/>
  </cols>
  <sheetData>
    <row r="1" spans="1:10">
      <c r="A1" s="3" t="s">
        <v>10</v>
      </c>
      <c r="B1" s="3">
        <v>5</v>
      </c>
      <c r="D1" s="3" t="s">
        <v>12</v>
      </c>
      <c r="E1" s="4">
        <v>41040</v>
      </c>
    </row>
    <row r="2" spans="1:10">
      <c r="A2" s="3" t="s">
        <v>11</v>
      </c>
      <c r="B2" s="3" t="s">
        <v>51</v>
      </c>
      <c r="D2" s="3" t="s">
        <v>13</v>
      </c>
      <c r="E2" s="3" t="s">
        <v>52</v>
      </c>
    </row>
    <row r="5" spans="1:10">
      <c r="A5" s="1" t="s">
        <v>0</v>
      </c>
      <c r="B5" s="1" t="s">
        <v>9</v>
      </c>
      <c r="C5" s="1" t="s">
        <v>1</v>
      </c>
      <c r="D5" s="1" t="s">
        <v>2</v>
      </c>
      <c r="E5" s="1" t="s">
        <v>3</v>
      </c>
      <c r="F5" s="1" t="s">
        <v>4</v>
      </c>
      <c r="G5" s="1" t="s">
        <v>5</v>
      </c>
      <c r="H5" s="1" t="s">
        <v>6</v>
      </c>
      <c r="I5" s="1" t="s">
        <v>7</v>
      </c>
      <c r="J5" s="1" t="s">
        <v>8</v>
      </c>
    </row>
    <row r="6" spans="1:10">
      <c r="A6" t="s">
        <v>16</v>
      </c>
      <c r="C6">
        <v>3</v>
      </c>
      <c r="D6">
        <f>50*1.8*(1/1000)</f>
        <v>0.09</v>
      </c>
      <c r="E6" s="2">
        <f>C6/D6</f>
        <v>33.333333333333336</v>
      </c>
      <c r="F6">
        <v>126</v>
      </c>
      <c r="G6">
        <v>10</v>
      </c>
      <c r="H6">
        <f t="shared" ref="H6:H21" si="0">F6+10</f>
        <v>136</v>
      </c>
      <c r="I6">
        <f t="shared" ref="I6:I21" si="1">H6/G6</f>
        <v>13.6</v>
      </c>
      <c r="J6" s="2">
        <f t="shared" ref="J6:J21" si="2">(E6/I6)*1000</f>
        <v>2450.9803921568628</v>
      </c>
    </row>
    <row r="7" spans="1:10">
      <c r="A7" t="s">
        <v>17</v>
      </c>
      <c r="C7">
        <v>2</v>
      </c>
      <c r="D7">
        <f t="shared" ref="D7:D21" si="3">50*1.8*(1/1000)</f>
        <v>0.09</v>
      </c>
      <c r="E7" s="2">
        <f t="shared" ref="E7:E18" si="4">C7/D7</f>
        <v>22.222222222222221</v>
      </c>
      <c r="F7">
        <v>126</v>
      </c>
      <c r="G7">
        <v>10</v>
      </c>
      <c r="H7">
        <f t="shared" si="0"/>
        <v>136</v>
      </c>
      <c r="I7">
        <f t="shared" si="1"/>
        <v>13.6</v>
      </c>
      <c r="J7" s="2">
        <f t="shared" si="2"/>
        <v>1633.9869281045751</v>
      </c>
    </row>
    <row r="8" spans="1:10">
      <c r="A8" t="s">
        <v>50</v>
      </c>
      <c r="C8">
        <v>2</v>
      </c>
      <c r="D8">
        <f t="shared" si="3"/>
        <v>0.09</v>
      </c>
      <c r="E8" s="2">
        <f t="shared" si="4"/>
        <v>22.222222222222221</v>
      </c>
      <c r="F8">
        <v>126</v>
      </c>
      <c r="G8">
        <v>10</v>
      </c>
      <c r="H8">
        <f t="shared" si="0"/>
        <v>136</v>
      </c>
      <c r="I8">
        <f t="shared" si="1"/>
        <v>13.6</v>
      </c>
      <c r="J8" s="2">
        <f t="shared" si="2"/>
        <v>1633.9869281045751</v>
      </c>
    </row>
    <row r="9" spans="1:10">
      <c r="A9" t="s">
        <v>53</v>
      </c>
      <c r="C9">
        <v>91</v>
      </c>
      <c r="D9">
        <f t="shared" si="3"/>
        <v>0.09</v>
      </c>
      <c r="E9" s="2">
        <f t="shared" si="4"/>
        <v>1011.1111111111112</v>
      </c>
      <c r="F9">
        <v>126</v>
      </c>
      <c r="G9">
        <v>10</v>
      </c>
      <c r="H9">
        <f t="shared" si="0"/>
        <v>136</v>
      </c>
      <c r="I9">
        <f t="shared" si="1"/>
        <v>13.6</v>
      </c>
      <c r="J9" s="2">
        <f t="shared" si="2"/>
        <v>74346.405228758173</v>
      </c>
    </row>
    <row r="10" spans="1:10">
      <c r="A10" t="s">
        <v>21</v>
      </c>
      <c r="C10">
        <v>1</v>
      </c>
      <c r="D10">
        <f t="shared" si="3"/>
        <v>0.09</v>
      </c>
      <c r="E10" s="2">
        <f t="shared" si="4"/>
        <v>11.111111111111111</v>
      </c>
      <c r="F10">
        <v>126</v>
      </c>
      <c r="G10">
        <v>10</v>
      </c>
      <c r="H10">
        <f t="shared" si="0"/>
        <v>136</v>
      </c>
      <c r="I10">
        <f t="shared" si="1"/>
        <v>13.6</v>
      </c>
      <c r="J10" s="2">
        <f t="shared" si="2"/>
        <v>816.99346405228755</v>
      </c>
    </row>
    <row r="11" spans="1:10">
      <c r="A11" t="s">
        <v>18</v>
      </c>
      <c r="C11">
        <v>2</v>
      </c>
      <c r="D11">
        <f t="shared" si="3"/>
        <v>0.09</v>
      </c>
      <c r="E11" s="2">
        <f t="shared" si="4"/>
        <v>22.222222222222221</v>
      </c>
      <c r="F11">
        <v>126</v>
      </c>
      <c r="G11">
        <v>10</v>
      </c>
      <c r="H11">
        <f t="shared" si="0"/>
        <v>136</v>
      </c>
      <c r="I11">
        <f t="shared" si="1"/>
        <v>13.6</v>
      </c>
      <c r="J11" s="2">
        <f t="shared" si="2"/>
        <v>1633.9869281045751</v>
      </c>
    </row>
    <row r="12" spans="1:10">
      <c r="A12" t="s">
        <v>23</v>
      </c>
      <c r="C12">
        <v>115</v>
      </c>
      <c r="D12">
        <f t="shared" si="3"/>
        <v>0.09</v>
      </c>
      <c r="E12" s="2">
        <f t="shared" si="4"/>
        <v>1277.7777777777778</v>
      </c>
      <c r="F12">
        <v>126</v>
      </c>
      <c r="G12">
        <v>10</v>
      </c>
      <c r="H12">
        <f t="shared" si="0"/>
        <v>136</v>
      </c>
      <c r="I12">
        <f t="shared" si="1"/>
        <v>13.6</v>
      </c>
      <c r="J12" s="2">
        <f t="shared" si="2"/>
        <v>93954.248366013082</v>
      </c>
    </row>
    <row r="13" spans="1:10">
      <c r="A13" t="s">
        <v>54</v>
      </c>
      <c r="C13">
        <v>1</v>
      </c>
      <c r="D13">
        <f t="shared" si="3"/>
        <v>0.09</v>
      </c>
      <c r="E13" s="2">
        <f t="shared" si="4"/>
        <v>11.111111111111111</v>
      </c>
      <c r="F13">
        <v>126</v>
      </c>
      <c r="G13">
        <v>10</v>
      </c>
      <c r="H13">
        <f t="shared" si="0"/>
        <v>136</v>
      </c>
      <c r="I13">
        <f t="shared" si="1"/>
        <v>13.6</v>
      </c>
      <c r="J13" s="2">
        <f t="shared" si="2"/>
        <v>816.99346405228755</v>
      </c>
    </row>
    <row r="14" spans="1:10">
      <c r="A14" s="5" t="s">
        <v>34</v>
      </c>
      <c r="C14">
        <v>5</v>
      </c>
      <c r="D14">
        <f t="shared" si="3"/>
        <v>0.09</v>
      </c>
      <c r="E14" s="2">
        <f t="shared" si="4"/>
        <v>55.555555555555557</v>
      </c>
      <c r="F14">
        <v>126</v>
      </c>
      <c r="G14">
        <v>10</v>
      </c>
      <c r="H14">
        <f t="shared" si="0"/>
        <v>136</v>
      </c>
      <c r="I14">
        <f t="shared" si="1"/>
        <v>13.6</v>
      </c>
      <c r="J14" s="2">
        <f t="shared" si="2"/>
        <v>4084.9673202614385</v>
      </c>
    </row>
    <row r="15" spans="1:10">
      <c r="A15" t="s">
        <v>55</v>
      </c>
      <c r="C15">
        <v>4</v>
      </c>
      <c r="D15">
        <f t="shared" si="3"/>
        <v>0.09</v>
      </c>
      <c r="E15" s="2">
        <f t="shared" si="4"/>
        <v>44.444444444444443</v>
      </c>
      <c r="F15">
        <v>126</v>
      </c>
      <c r="G15">
        <v>10</v>
      </c>
      <c r="H15">
        <f t="shared" si="0"/>
        <v>136</v>
      </c>
      <c r="I15">
        <f t="shared" si="1"/>
        <v>13.6</v>
      </c>
      <c r="J15" s="2">
        <f t="shared" si="2"/>
        <v>3267.9738562091502</v>
      </c>
    </row>
    <row r="16" spans="1:10">
      <c r="A16" t="s">
        <v>35</v>
      </c>
      <c r="C16">
        <v>1</v>
      </c>
      <c r="D16">
        <f t="shared" si="3"/>
        <v>0.09</v>
      </c>
      <c r="E16" s="2">
        <f t="shared" si="4"/>
        <v>11.111111111111111</v>
      </c>
      <c r="F16">
        <v>126</v>
      </c>
      <c r="G16">
        <v>10</v>
      </c>
      <c r="H16">
        <f t="shared" si="0"/>
        <v>136</v>
      </c>
      <c r="I16">
        <f t="shared" si="1"/>
        <v>13.6</v>
      </c>
      <c r="J16" s="2">
        <f t="shared" si="2"/>
        <v>816.99346405228755</v>
      </c>
    </row>
    <row r="17" spans="1:10">
      <c r="A17" s="5" t="s">
        <v>36</v>
      </c>
      <c r="C17">
        <v>1</v>
      </c>
      <c r="D17">
        <f t="shared" si="3"/>
        <v>0.09</v>
      </c>
      <c r="E17" s="2">
        <f>C17/D17</f>
        <v>11.111111111111111</v>
      </c>
      <c r="F17">
        <v>126</v>
      </c>
      <c r="G17">
        <v>10</v>
      </c>
      <c r="H17">
        <f t="shared" si="0"/>
        <v>136</v>
      </c>
      <c r="I17">
        <f t="shared" si="1"/>
        <v>13.6</v>
      </c>
      <c r="J17" s="2">
        <f>(E17/I17)*1000</f>
        <v>816.99346405228755</v>
      </c>
    </row>
    <row r="18" spans="1:10">
      <c r="A18" t="s">
        <v>56</v>
      </c>
      <c r="C18">
        <v>1</v>
      </c>
      <c r="D18">
        <f t="shared" si="3"/>
        <v>0.09</v>
      </c>
      <c r="E18" s="2">
        <f t="shared" ref="E18:E21" si="5">C18/D18</f>
        <v>11.111111111111111</v>
      </c>
      <c r="F18">
        <v>126</v>
      </c>
      <c r="G18">
        <v>10</v>
      </c>
      <c r="H18">
        <f t="shared" si="0"/>
        <v>136</v>
      </c>
      <c r="I18">
        <f t="shared" si="1"/>
        <v>13.6</v>
      </c>
      <c r="J18" s="2">
        <f t="shared" si="2"/>
        <v>816.99346405228755</v>
      </c>
    </row>
    <row r="19" spans="1:10">
      <c r="A19" t="s">
        <v>57</v>
      </c>
      <c r="C19">
        <v>1</v>
      </c>
      <c r="D19">
        <f t="shared" si="3"/>
        <v>0.09</v>
      </c>
      <c r="E19" s="2">
        <f t="shared" si="5"/>
        <v>11.111111111111111</v>
      </c>
      <c r="F19">
        <v>126</v>
      </c>
      <c r="G19">
        <v>10</v>
      </c>
      <c r="H19">
        <f t="shared" si="0"/>
        <v>136</v>
      </c>
      <c r="I19">
        <f t="shared" si="1"/>
        <v>13.6</v>
      </c>
      <c r="J19" s="2">
        <f t="shared" si="2"/>
        <v>816.99346405228755</v>
      </c>
    </row>
    <row r="20" spans="1:10">
      <c r="A20" t="s">
        <v>58</v>
      </c>
      <c r="C20">
        <v>5</v>
      </c>
      <c r="D20">
        <f t="shared" si="3"/>
        <v>0.09</v>
      </c>
      <c r="E20" s="2">
        <f t="shared" si="5"/>
        <v>55.555555555555557</v>
      </c>
      <c r="F20">
        <v>126</v>
      </c>
      <c r="G20">
        <v>10</v>
      </c>
      <c r="H20">
        <f t="shared" si="0"/>
        <v>136</v>
      </c>
      <c r="I20">
        <f t="shared" si="1"/>
        <v>13.6</v>
      </c>
      <c r="J20" s="2">
        <f t="shared" si="2"/>
        <v>4084.9673202614385</v>
      </c>
    </row>
    <row r="21" spans="1:10">
      <c r="A21" t="s">
        <v>59</v>
      </c>
      <c r="C21">
        <v>10</v>
      </c>
      <c r="D21">
        <f t="shared" si="3"/>
        <v>0.09</v>
      </c>
      <c r="E21" s="2">
        <f t="shared" si="5"/>
        <v>111.11111111111111</v>
      </c>
      <c r="F21">
        <v>126</v>
      </c>
      <c r="G21">
        <v>10</v>
      </c>
      <c r="H21">
        <f t="shared" si="0"/>
        <v>136</v>
      </c>
      <c r="I21">
        <f t="shared" si="1"/>
        <v>13.6</v>
      </c>
      <c r="J21" s="2">
        <f t="shared" si="2"/>
        <v>8169.9346405228771</v>
      </c>
    </row>
    <row r="22" spans="1:10">
      <c r="E22" s="2"/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HC station 1 surf</vt:lpstr>
      <vt:lpstr>HC station 3 surf</vt:lpstr>
      <vt:lpstr>HC station 5 surf</vt:lpstr>
      <vt:lpstr>HC station 6 surf</vt:lpstr>
      <vt:lpstr>HC station 7 surf</vt:lpstr>
      <vt:lpstr>HC station 9 surf</vt:lpstr>
      <vt:lpstr>HC station 1 thermo</vt:lpstr>
      <vt:lpstr>HC station 3 thermo</vt:lpstr>
      <vt:lpstr>HC station 5 thermo</vt:lpstr>
      <vt:lpstr>HC station 6 therm</vt:lpstr>
      <vt:lpstr>HC station 7 thermo</vt:lpstr>
      <vt:lpstr>HC station 9 thermo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Love Birds</dc:creator>
  <cp:lastModifiedBy>Carolyn</cp:lastModifiedBy>
  <cp:lastPrinted>2008-12-22T01:33:10Z</cp:lastPrinted>
  <dcterms:created xsi:type="dcterms:W3CDTF">2008-11-23T20:28:13Z</dcterms:created>
  <dcterms:modified xsi:type="dcterms:W3CDTF">2012-05-12T23:10:00Z</dcterms:modified>
</cp:coreProperties>
</file>