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0815" windowHeight="11640" firstSheet="2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48" i="1" l="1"/>
  <c r="I50" i="1"/>
  <c r="G51" i="1"/>
  <c r="I51" i="1"/>
  <c r="G52" i="1"/>
  <c r="I52" i="1"/>
  <c r="G53" i="1"/>
  <c r="I53" i="1"/>
  <c r="H48" i="1"/>
  <c r="H50" i="1"/>
  <c r="H51" i="1"/>
  <c r="H52" i="1"/>
  <c r="H53" i="1"/>
  <c r="G47" i="1"/>
  <c r="I47" i="1" s="1"/>
  <c r="G48" i="1"/>
  <c r="G49" i="1"/>
  <c r="I49" i="1" s="1"/>
  <c r="G50" i="1"/>
  <c r="G46" i="1"/>
  <c r="H46" i="1" s="1"/>
  <c r="I46" i="1"/>
  <c r="G45" i="1"/>
  <c r="H45" i="1"/>
  <c r="I45" i="1"/>
  <c r="G44" i="1"/>
  <c r="H44" i="1" s="1"/>
  <c r="I44" i="1"/>
  <c r="G43" i="1"/>
  <c r="H43" i="1"/>
  <c r="I43" i="1"/>
  <c r="G42" i="1"/>
  <c r="H42" i="1" s="1"/>
  <c r="I42" i="1"/>
  <c r="G41" i="1"/>
  <c r="H41" i="1"/>
  <c r="I41" i="1"/>
  <c r="G40" i="1"/>
  <c r="H40" i="1" s="1"/>
  <c r="I40" i="1"/>
  <c r="G39" i="1"/>
  <c r="H39" i="1"/>
  <c r="I39" i="1"/>
  <c r="G38" i="1"/>
  <c r="H38" i="1" s="1"/>
  <c r="I38" i="1"/>
  <c r="G37" i="1"/>
  <c r="H37" i="1"/>
  <c r="I37" i="1"/>
  <c r="G36" i="1"/>
  <c r="H36" i="1" s="1"/>
  <c r="I36" i="1"/>
  <c r="G35" i="1"/>
  <c r="H35" i="1"/>
  <c r="I35" i="1"/>
  <c r="G34" i="1"/>
  <c r="H34" i="1" s="1"/>
  <c r="I34" i="1"/>
  <c r="G33" i="1"/>
  <c r="H33" i="1"/>
  <c r="I33" i="1"/>
  <c r="G32" i="1"/>
  <c r="H32" i="1" s="1"/>
  <c r="I32" i="1"/>
  <c r="G31" i="1"/>
  <c r="H31" i="1"/>
  <c r="I31" i="1"/>
  <c r="G30" i="1"/>
  <c r="H30" i="1" s="1"/>
  <c r="I30" i="1"/>
  <c r="I27" i="1"/>
  <c r="I29" i="1"/>
  <c r="G27" i="1"/>
  <c r="H27" i="1" s="1"/>
  <c r="G28" i="1"/>
  <c r="I28" i="1" s="1"/>
  <c r="G29" i="1"/>
  <c r="H29" i="1" s="1"/>
  <c r="G26" i="1"/>
  <c r="I26" i="1" s="1"/>
  <c r="G24" i="1"/>
  <c r="G14" i="1"/>
  <c r="I14" i="1" s="1"/>
  <c r="G16" i="1"/>
  <c r="H16" i="1" s="1"/>
  <c r="G18" i="1"/>
  <c r="H18" i="1" s="1"/>
  <c r="G25" i="1"/>
  <c r="G23" i="1"/>
  <c r="I23" i="1" s="1"/>
  <c r="H24" i="1"/>
  <c r="I24" i="1"/>
  <c r="G22" i="1"/>
  <c r="G21" i="1"/>
  <c r="H21" i="1" s="1"/>
  <c r="G20" i="1"/>
  <c r="G19" i="1"/>
  <c r="H19" i="1" s="1"/>
  <c r="G17" i="1"/>
  <c r="G15" i="1"/>
  <c r="H15" i="1" s="1"/>
  <c r="I18" i="1"/>
  <c r="I25" i="1"/>
  <c r="H25" i="1"/>
  <c r="H23" i="1"/>
  <c r="I19" i="1"/>
  <c r="I20" i="1"/>
  <c r="H20" i="1"/>
  <c r="H22" i="1"/>
  <c r="I22" i="1"/>
  <c r="H17" i="1"/>
  <c r="I17" i="1"/>
  <c r="I21" i="1"/>
  <c r="H14" i="1" l="1"/>
  <c r="I15" i="1"/>
  <c r="H26" i="1"/>
  <c r="H28" i="1"/>
  <c r="I16" i="1"/>
  <c r="H49" i="1"/>
  <c r="H47" i="1"/>
</calcChain>
</file>

<file path=xl/sharedStrings.xml><?xml version="1.0" encoding="utf-8"?>
<sst xmlns="http://schemas.openxmlformats.org/spreadsheetml/2006/main" count="35" uniqueCount="34">
  <si>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</si>
  <si>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</si>
  <si>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</si>
  <si>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</si>
  <si>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</si>
  <si>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</si>
  <si>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</si>
  <si>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</si>
  <si>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</si>
  <si>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</si>
  <si>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</si>
  <si>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</si>
  <si>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</si>
  <si>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Analyst:</t>
  </si>
  <si>
    <t>Blank(ml):</t>
  </si>
  <si>
    <t>Standard(ml):</t>
  </si>
  <si>
    <t>Filename:</t>
  </si>
  <si>
    <t>Bottle #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</si>
  <si>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</si>
  <si>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</si>
  <si>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</si>
  <si>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</si>
  <si>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</si>
  <si>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</si>
  <si>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</si>
  <si>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</si>
  <si>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</si>
  <si>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</si>
  <si>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</si>
  <si>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Station ID</t>
    <phoneticPr fontId="0" type="noConversion"/>
  </si>
  <si>
    <t>C.O.T.</t>
  </si>
  <si>
    <t>20120413oxygen.xls</t>
  </si>
  <si>
    <t>Cruise: ComBay 1</t>
  </si>
  <si>
    <t>Samantha Petrie, Elisa Rauschl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</si>
</sst>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_)"/>
  </numFmts>
  <fonts count="14">
    <font>
      <sz val="10"/>
      <name val="Arial"/>
    </font>
    <font>
      <sz val="10"/>
      <name val="Arial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</font>
    <font>
      <b/>
      <sz val="12"/>
      <name val="Geneva"/>
    </font>
    <font>
      <b/>
      <sz val="12"/>
      <name val="Arial"/>
    </font>
    <font>
      <b/>
      <sz val="10"/>
      <name val="Geneva"/>
    </font>
    <font>
      <b/>
      <sz val="10"/>
      <name val="Arial"/>
    </font>
    <font>
      <i/>
      <sz val="11"/>
      <name val="Geneva"/>
    </font>
    <font>
      <sz val="10"/>
      <name val="Geneva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lightGray">
        <fgColor indexed="22"/>
        <b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11" fillId="0" borderId="0" xfId="0" applyNumberFormat="1" applyFont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1" fontId="0" fillId="0" borderId="0" xfId="0" applyNumberForma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7" xfId="0" applyNumberFormat="1" applyFill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right"/>
    </xf>
    <xf numFmtId="0" fontId="1" fillId="0" borderId="1" xfId="0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1" xfId="0" applyBorder="1"/>
    <xf numFmtId="164" fontId="11" fillId="0" borderId="1" xfId="0" applyNumberFormat="1" applyFont="1" applyBorder="1"/>
    <xf numFmtId="0" fontId="0" fillId="0" borderId="0" xfId="0" applyFont="1" applyFill="1" applyBorder="1"/>
    <xf numFmtId="164" fontId="12" fillId="2" borderId="11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0" fontId="0" fillId="0" borderId="0" xfId="0" applyAlignment="1">
      <alignment wrapText="1"/>
    </xf>
    <xf numFmtId="164" fontId="0" fillId="0" borderId="9" xfId="0" applyNumberFormat="1" applyBorder="1" applyAlignment="1"/>
    <xf numFmtId="164" fontId="13" fillId="0" borderId="1" xfId="0" applyNumberFormat="1" applyFont="1" applyBorder="1"/>
    <xf numFmtId="0" fontId="1" fillId="0" borderId="1" xfId="0" applyFont="1" applyBorder="1"/>
    <xf numFmtId="164" fontId="0" fillId="0" borderId="9" xfId="0" applyNumberFormat="1" applyBorder="1" applyAlignment="1">
      <alignment horizontal="center"/>
    </xf>
    <xf numFmtId="0" fontId="0" fillId="0" borderId="12" xfId="0" applyBorder="1"/>
    <xf numFmtId="164" fontId="8" fillId="0" borderId="1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1" fontId="0" fillId="0" borderId="0" xfId="0" applyNumberFormat="1" applyFont="1" applyFill="1" applyBorder="1"/>
    <xf numFmtId="164" fontId="13" fillId="0" borderId="0" xfId="0" applyNumberFormat="1" applyFont="1" applyBorder="1"/>
    <xf numFmtId="164" fontId="13" fillId="0" borderId="14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12" xfId="0" applyFont="1" applyBorder="1"/>
    <xf numFmtId="0" fontId="12" fillId="0" borderId="0" xfId="0" applyFont="1" applyBorder="1"/>
    <xf numFmtId="164" fontId="12" fillId="0" borderId="0" xfId="0" applyNumberFormat="1" applyFont="1" applyAlignment="1" applyProtection="1">
      <alignment horizontal="right"/>
    </xf>
    <xf numFmtId="164" fontId="0" fillId="0" borderId="1" xfId="0" applyNumberFormat="1" applyBorder="1" applyAlignment="1" applyProtection="1"/>
    <xf numFmtId="14" fontId="0" fillId="2" borderId="15" xfId="0" applyNumberFormat="1" applyFill="1" applyBorder="1"/>
    <xf numFmtId="165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2E-2"/>
          <c:w val="0.85629629629629722"/>
          <c:h val="0.89978213507625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Sheet1!$A$16:$I$16</c:f>
              <c:numCache>
                <c:formatCode>0</c:formatCode>
                <c:ptCount val="9"/>
                <c:pt idx="0" formatCode="General">
                  <c:v>32</c:v>
                </c:pt>
                <c:pt idx="1">
                  <c:v>2</c:v>
                </c:pt>
                <c:pt idx="3" formatCode="General">
                  <c:v>1</c:v>
                </c:pt>
                <c:pt idx="4" formatCode="0.000_)">
                  <c:v>145.64599999999999</c:v>
                </c:pt>
                <c:pt idx="5" formatCode="0.000">
                  <c:v>0.84599999999999997</c:v>
                </c:pt>
                <c:pt idx="6" formatCode="0.000">
                  <c:v>0.58430804208641962</c:v>
                </c:pt>
                <c:pt idx="7" formatCode="0.000">
                  <c:v>9.3489286733827139</c:v>
                </c:pt>
                <c:pt idx="8" formatCode="0.000">
                  <c:v>6.544250071367899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89600"/>
        <c:axId val="134491136"/>
      </c:barChart>
      <c:catAx>
        <c:axId val="1344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9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9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89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359"/>
          <c:y val="0.44026186579378068"/>
          <c:w val="0.99443207126948774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51851851851864E-2"/>
          <c:y val="3.4858387799564322E-2"/>
          <c:w val="0.85629629629629722"/>
          <c:h val="0.89978213507625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Sheet1!$A$16:$I$16</c:f>
              <c:numCache>
                <c:formatCode>0</c:formatCode>
                <c:ptCount val="9"/>
                <c:pt idx="0" formatCode="General">
                  <c:v>32</c:v>
                </c:pt>
                <c:pt idx="1">
                  <c:v>2</c:v>
                </c:pt>
                <c:pt idx="3" formatCode="General">
                  <c:v>1</c:v>
                </c:pt>
                <c:pt idx="4" formatCode="0.000_)">
                  <c:v>145.64599999999999</c:v>
                </c:pt>
                <c:pt idx="5" formatCode="0.000">
                  <c:v>0.84599999999999997</c:v>
                </c:pt>
                <c:pt idx="6" formatCode="0.000">
                  <c:v>0.58430804208641962</c:v>
                </c:pt>
                <c:pt idx="7" formatCode="0.000">
                  <c:v>9.3489286733827139</c:v>
                </c:pt>
                <c:pt idx="8" formatCode="0.000">
                  <c:v>6.544250071367899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59008"/>
        <c:axId val="149260544"/>
      </c:barChart>
      <c:catAx>
        <c:axId val="14925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59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82182628062359"/>
          <c:y val="0.44026186579378068"/>
          <c:w val="0.99443207126948774"/>
          <c:h val="0.52700490998363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197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4"/>
  <sheetViews>
    <sheetView tabSelected="1" workbookViewId="0">
      <selection activeCell="C16" sqref="C16"/>
    </sheetView>
  </sheetViews>
  <sheetFormatPr defaultColWidth="11.42578125" defaultRowHeight="12.75"/>
  <cols>
    <col min="1" max="4" width="11.42578125" customWidth="1"/>
    <col min="5" max="5" width="14" bestFit="1" customWidth="1"/>
    <col min="6" max="6" width="10.42578125" bestFit="1" customWidth="1"/>
    <col min="7" max="7" width="10.28515625" bestFit="1" customWidth="1"/>
    <col min="8" max="10" width="11.42578125" customWidth="1"/>
    <col min="11" max="11" width="19.85546875" bestFit="1" customWidth="1"/>
  </cols>
  <sheetData>
    <row r="1" spans="1:12" ht="61.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2" ht="15.75">
      <c r="A2" s="4" t="s">
        <v>1</v>
      </c>
      <c r="B2" s="4"/>
      <c r="C2" s="4"/>
      <c r="D2" s="4"/>
      <c r="E2" s="4"/>
      <c r="F2" s="4"/>
      <c r="G2" s="2"/>
      <c r="H2" s="4" t="s">
        <v>2</v>
      </c>
      <c r="I2" s="4"/>
      <c r="J2" s="5"/>
      <c r="K2" s="5"/>
    </row>
    <row r="3" spans="1:12" ht="15.75">
      <c r="A3" s="4" t="s">
        <v>3</v>
      </c>
      <c r="B3" s="4"/>
      <c r="C3" s="4"/>
      <c r="D3" s="4"/>
      <c r="E3" s="4"/>
      <c r="F3" s="4"/>
      <c r="G3" s="2"/>
      <c r="H3" s="4" t="s">
        <v>4</v>
      </c>
      <c r="I3" s="4"/>
      <c r="J3" s="5"/>
      <c r="K3" s="5"/>
    </row>
    <row r="4" spans="1:12" ht="15.75">
      <c r="A4" s="4" t="s">
        <v>5</v>
      </c>
      <c r="B4" s="4"/>
      <c r="C4" s="4"/>
      <c r="D4" s="4"/>
      <c r="E4" s="5"/>
      <c r="F4" s="4"/>
      <c r="G4" s="2"/>
      <c r="H4" s="6" t="s">
        <v>6</v>
      </c>
      <c r="I4" s="4" t="s">
        <v>7</v>
      </c>
      <c r="J4" s="2"/>
      <c r="K4" s="2"/>
    </row>
    <row r="5" spans="1:12" ht="15.75">
      <c r="A5" s="7"/>
      <c r="B5" s="7"/>
      <c r="C5" s="7"/>
      <c r="D5" s="7"/>
      <c r="E5" s="8"/>
      <c r="F5" s="7"/>
      <c r="G5" s="2"/>
      <c r="H5" s="6" t="s">
        <v>8</v>
      </c>
      <c r="I5" s="4" t="s">
        <v>9</v>
      </c>
      <c r="J5" s="5"/>
      <c r="K5" s="7"/>
    </row>
    <row r="6" spans="1:12" ht="15" thickBot="1">
      <c r="A6" s="9"/>
      <c r="B6" s="2"/>
      <c r="C6" s="2"/>
      <c r="D6" s="2"/>
      <c r="E6" s="2"/>
      <c r="F6" s="2"/>
      <c r="G6" s="2"/>
      <c r="H6" s="2"/>
      <c r="I6" s="10"/>
      <c r="J6" s="2"/>
      <c r="K6" s="2"/>
    </row>
    <row r="7" spans="1:12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 t="s">
        <v>11</v>
      </c>
      <c r="K7" s="60">
        <v>41019</v>
      </c>
    </row>
    <row r="8" spans="1:12">
      <c r="A8" s="24" t="s">
        <v>12</v>
      </c>
      <c r="B8" s="11" t="s">
        <v>30</v>
      </c>
      <c r="C8" s="11"/>
      <c r="D8" s="12"/>
      <c r="E8" s="12" t="s">
        <v>32</v>
      </c>
      <c r="F8" s="11"/>
      <c r="G8" s="11"/>
      <c r="H8" s="11"/>
      <c r="I8" s="11"/>
      <c r="J8" s="11" t="s">
        <v>13</v>
      </c>
      <c r="K8" s="25" t="s">
        <v>33</v>
      </c>
    </row>
    <row r="9" spans="1:12" ht="13.5" thickBot="1">
      <c r="A9" s="26" t="s">
        <v>14</v>
      </c>
      <c r="B9" s="27">
        <v>1E-3</v>
      </c>
      <c r="C9" s="27"/>
      <c r="D9" s="28"/>
      <c r="E9" s="28" t="s">
        <v>15</v>
      </c>
      <c r="F9" s="28">
        <v>0.503</v>
      </c>
      <c r="G9" s="28"/>
      <c r="H9" s="28"/>
      <c r="I9" s="28"/>
      <c r="J9" s="27" t="s">
        <v>16</v>
      </c>
      <c r="K9" s="40" t="s">
        <v>31</v>
      </c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19" customFormat="1">
      <c r="A12" s="30" t="s">
        <v>17</v>
      </c>
      <c r="B12" s="31" t="s">
        <v>29</v>
      </c>
      <c r="C12" s="31" t="s">
        <v>18</v>
      </c>
      <c r="D12" s="31" t="s">
        <v>19</v>
      </c>
      <c r="E12" s="31" t="s">
        <v>20</v>
      </c>
      <c r="F12" s="31" t="s">
        <v>21</v>
      </c>
      <c r="G12" s="32"/>
      <c r="H12" s="32" t="s">
        <v>22</v>
      </c>
      <c r="I12" s="32"/>
      <c r="J12" s="31" t="s">
        <v>23</v>
      </c>
      <c r="K12" s="46"/>
      <c r="L12" s="47"/>
    </row>
    <row r="13" spans="1:12" s="19" customFormat="1" ht="12.75" customHeight="1">
      <c r="A13" s="33"/>
      <c r="B13" s="29"/>
      <c r="C13" s="29"/>
      <c r="D13" s="29" t="s">
        <v>24</v>
      </c>
      <c r="E13" s="29" t="s">
        <v>25</v>
      </c>
      <c r="F13" s="29" t="s">
        <v>25</v>
      </c>
      <c r="G13" s="29" t="s">
        <v>26</v>
      </c>
      <c r="H13" s="29" t="s">
        <v>27</v>
      </c>
      <c r="I13" s="29" t="s">
        <v>28</v>
      </c>
      <c r="J13" s="48"/>
      <c r="K13" s="49"/>
      <c r="L13" s="47"/>
    </row>
    <row r="14" spans="1:12" s="19" customFormat="1">
      <c r="A14" s="21">
        <v>30</v>
      </c>
      <c r="B14" s="18">
        <v>1</v>
      </c>
      <c r="C14" s="18"/>
      <c r="D14" s="20">
        <v>1</v>
      </c>
      <c r="E14" s="61">
        <v>144.24199999999999</v>
      </c>
      <c r="F14" s="16">
        <v>0.87</v>
      </c>
      <c r="G14" s="16">
        <f>(50/(($E14-2)*($F$9-$B$9)))*($F14-$B$9)-0.0016</f>
        <v>0.60689668073113257</v>
      </c>
      <c r="H14" s="16">
        <f>16*$G14</f>
        <v>9.710346891698121</v>
      </c>
      <c r="I14" s="16">
        <f>11.2*$G14</f>
        <v>6.7972428241886842</v>
      </c>
      <c r="J14" s="42"/>
      <c r="K14" s="42"/>
      <c r="L14" s="47"/>
    </row>
    <row r="15" spans="1:12" s="19" customFormat="1">
      <c r="A15" s="21">
        <v>29</v>
      </c>
      <c r="B15" s="18">
        <v>1</v>
      </c>
      <c r="C15" s="18"/>
      <c r="D15" s="20">
        <v>1</v>
      </c>
      <c r="E15" s="61">
        <v>144.81299999999999</v>
      </c>
      <c r="F15" s="16">
        <v>0.82299999999999995</v>
      </c>
      <c r="G15" s="16">
        <f t="shared" ref="G15:G53" si="0">(50/(($E15-2)*($F$9-$B$9)))*($F15-$B$9)-0.0016</f>
        <v>0.57168471469795723</v>
      </c>
      <c r="H15" s="16">
        <f t="shared" ref="H15:H53" si="1">16*$G15</f>
        <v>9.1469554351673157</v>
      </c>
      <c r="I15" s="16">
        <f t="shared" ref="I15:I53" si="2">11.2*$G15</f>
        <v>6.4028688046171203</v>
      </c>
      <c r="J15" s="42"/>
      <c r="K15" s="42"/>
      <c r="L15" s="47"/>
    </row>
    <row r="16" spans="1:12" s="19" customFormat="1">
      <c r="A16" s="21">
        <v>32</v>
      </c>
      <c r="B16" s="18">
        <v>2</v>
      </c>
      <c r="C16" s="18"/>
      <c r="D16" s="39">
        <v>1</v>
      </c>
      <c r="E16" s="61">
        <v>145.64599999999999</v>
      </c>
      <c r="F16" s="16">
        <v>0.84599999999999997</v>
      </c>
      <c r="G16" s="16">
        <f t="shared" si="0"/>
        <v>0.58430804208641962</v>
      </c>
      <c r="H16" s="16">
        <f t="shared" si="1"/>
        <v>9.3489286733827139</v>
      </c>
      <c r="I16" s="16">
        <f t="shared" si="2"/>
        <v>6.544250071367899</v>
      </c>
      <c r="J16" s="15"/>
      <c r="K16" s="14"/>
      <c r="L16" s="47"/>
    </row>
    <row r="17" spans="1:256" s="19" customFormat="1">
      <c r="A17" s="36">
        <v>33</v>
      </c>
      <c r="B17" s="35">
        <v>2</v>
      </c>
      <c r="C17" s="36"/>
      <c r="D17" s="34">
        <v>1</v>
      </c>
      <c r="E17" s="61">
        <v>144.81299999999999</v>
      </c>
      <c r="F17" s="17">
        <v>0.96</v>
      </c>
      <c r="G17" s="17">
        <f t="shared" si="0"/>
        <v>0.66723216714761668</v>
      </c>
      <c r="H17" s="17">
        <f t="shared" si="1"/>
        <v>10.675714674361867</v>
      </c>
      <c r="I17" s="17">
        <f t="shared" si="2"/>
        <v>7.473000272053306</v>
      </c>
      <c r="J17" s="13"/>
      <c r="K17" s="13"/>
      <c r="L17" s="47"/>
    </row>
    <row r="18" spans="1:256" s="19" customFormat="1">
      <c r="A18" s="18">
        <v>24</v>
      </c>
      <c r="B18" s="18">
        <v>1</v>
      </c>
      <c r="C18" s="21"/>
      <c r="D18" s="41">
        <v>3</v>
      </c>
      <c r="E18" s="61">
        <v>138.304</v>
      </c>
      <c r="F18" s="16">
        <v>0.86299999999999999</v>
      </c>
      <c r="G18" s="16">
        <f t="shared" si="0"/>
        <v>0.62829034588258059</v>
      </c>
      <c r="H18" s="16">
        <f t="shared" si="1"/>
        <v>10.052645534121289</v>
      </c>
      <c r="I18" s="16">
        <f t="shared" si="2"/>
        <v>7.0368518738849017</v>
      </c>
      <c r="J18" s="15"/>
      <c r="K18" s="14"/>
      <c r="L18" s="47"/>
    </row>
    <row r="19" spans="1:256" s="19" customFormat="1">
      <c r="A19" s="21">
        <v>25</v>
      </c>
      <c r="B19" s="18">
        <v>1</v>
      </c>
      <c r="C19" s="18"/>
      <c r="D19" s="20">
        <v>3</v>
      </c>
      <c r="E19" s="16">
        <v>147.72400000000002</v>
      </c>
      <c r="F19" s="16">
        <v>0.90100000000000002</v>
      </c>
      <c r="G19" s="16">
        <f t="shared" si="0"/>
        <v>0.61354530388232686</v>
      </c>
      <c r="H19" s="16">
        <f t="shared" si="1"/>
        <v>9.8167248621172298</v>
      </c>
      <c r="I19" s="16">
        <f t="shared" si="2"/>
        <v>6.8717074034820609</v>
      </c>
      <c r="J19" s="42"/>
      <c r="K19" s="42"/>
      <c r="L19" s="47"/>
    </row>
    <row r="20" spans="1:256" s="19" customFormat="1">
      <c r="A20" s="18">
        <v>28</v>
      </c>
      <c r="B20" s="18">
        <v>2</v>
      </c>
      <c r="C20" s="21"/>
      <c r="D20" s="18">
        <v>3</v>
      </c>
      <c r="E20" s="16">
        <v>145.63499999999999</v>
      </c>
      <c r="F20" s="16">
        <v>0.93700000000000006</v>
      </c>
      <c r="G20" s="16">
        <f t="shared" si="0"/>
        <v>0.64745553405135325</v>
      </c>
      <c r="H20" s="16">
        <f t="shared" si="1"/>
        <v>10.359288544821652</v>
      </c>
      <c r="I20" s="16">
        <f t="shared" si="2"/>
        <v>7.2515019813751556</v>
      </c>
      <c r="J20" s="14"/>
      <c r="K20" s="14"/>
      <c r="L20" s="47"/>
    </row>
    <row r="21" spans="1:256" s="19" customFormat="1">
      <c r="A21" s="35">
        <v>27</v>
      </c>
      <c r="B21" s="35">
        <v>2</v>
      </c>
      <c r="C21" s="36"/>
      <c r="D21" s="35">
        <v>3</v>
      </c>
      <c r="E21" s="17">
        <v>145.50400000000002</v>
      </c>
      <c r="F21" s="17">
        <v>0.93600000000000005</v>
      </c>
      <c r="G21" s="17">
        <f t="shared" si="0"/>
        <v>0.64735396671758716</v>
      </c>
      <c r="H21" s="17">
        <f t="shared" si="1"/>
        <v>10.357663467481395</v>
      </c>
      <c r="I21" s="17">
        <f t="shared" si="2"/>
        <v>7.2503644272369758</v>
      </c>
      <c r="J21" s="38"/>
      <c r="K21" s="13"/>
      <c r="L21" s="47"/>
    </row>
    <row r="22" spans="1:256" s="19" customFormat="1">
      <c r="A22" s="18">
        <v>22</v>
      </c>
      <c r="B22" s="18">
        <v>3</v>
      </c>
      <c r="C22" s="21"/>
      <c r="D22" s="41">
        <v>3</v>
      </c>
      <c r="E22" s="16">
        <v>138.304</v>
      </c>
      <c r="F22" s="16">
        <v>0.95899999999999996</v>
      </c>
      <c r="G22" s="16">
        <f t="shared" si="0"/>
        <v>0.69844054681613943</v>
      </c>
      <c r="H22" s="16">
        <f t="shared" si="1"/>
        <v>11.175048749058231</v>
      </c>
      <c r="I22" s="16">
        <f t="shared" si="2"/>
        <v>7.8225341243407609</v>
      </c>
      <c r="J22" s="14"/>
      <c r="K22" s="14"/>
      <c r="L22" s="47"/>
    </row>
    <row r="23" spans="1:256" s="19" customFormat="1">
      <c r="A23" s="18">
        <v>19</v>
      </c>
      <c r="B23" s="18">
        <v>3</v>
      </c>
      <c r="C23" s="18"/>
      <c r="D23" s="18">
        <v>1</v>
      </c>
      <c r="E23" s="16">
        <v>141.322</v>
      </c>
      <c r="F23" s="16">
        <v>1.0289999999999999</v>
      </c>
      <c r="G23" s="16">
        <f t="shared" si="0"/>
        <v>0.73331938277523967</v>
      </c>
      <c r="H23" s="16">
        <f t="shared" si="1"/>
        <v>11.733110124403835</v>
      </c>
      <c r="I23" s="16">
        <f t="shared" si="2"/>
        <v>8.2131770870826841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>
      <c r="A24" s="18">
        <v>23</v>
      </c>
      <c r="B24" s="18">
        <v>3</v>
      </c>
      <c r="C24" s="18"/>
      <c r="D24" s="50">
        <v>3</v>
      </c>
      <c r="E24" s="16">
        <v>137.61700000000002</v>
      </c>
      <c r="F24" s="16">
        <v>0.95</v>
      </c>
      <c r="G24" s="16">
        <f t="shared" si="0"/>
        <v>0.69537687126685876</v>
      </c>
      <c r="H24" s="16">
        <f t="shared" si="1"/>
        <v>11.12602994026974</v>
      </c>
      <c r="I24" s="16">
        <f t="shared" si="2"/>
        <v>7.788220958188818</v>
      </c>
      <c r="J24" s="42"/>
      <c r="K24" s="42"/>
      <c r="L24" s="47"/>
    </row>
    <row r="25" spans="1:256" s="19" customFormat="1">
      <c r="A25" s="36">
        <v>15</v>
      </c>
      <c r="B25" s="35">
        <v>5</v>
      </c>
      <c r="C25" s="36"/>
      <c r="D25" s="45">
        <v>1</v>
      </c>
      <c r="E25" s="17">
        <v>146.57300000000001</v>
      </c>
      <c r="F25" s="17">
        <v>0.95699999999999996</v>
      </c>
      <c r="G25" s="17">
        <f t="shared" si="0"/>
        <v>0.65702314198346901</v>
      </c>
      <c r="H25" s="17">
        <f t="shared" si="1"/>
        <v>10.512370271735504</v>
      </c>
      <c r="I25" s="17">
        <f t="shared" si="2"/>
        <v>7.3586591902148522</v>
      </c>
      <c r="J25" s="13"/>
      <c r="K25" s="13"/>
      <c r="L25" s="47"/>
    </row>
    <row r="26" spans="1:256" s="19" customFormat="1">
      <c r="A26" s="18">
        <v>21</v>
      </c>
      <c r="B26" s="18">
        <v>3</v>
      </c>
      <c r="C26" s="39"/>
      <c r="D26" s="50">
        <v>1</v>
      </c>
      <c r="E26" s="16">
        <v>139.30599999999998</v>
      </c>
      <c r="F26" s="16">
        <v>1.0029999999999999</v>
      </c>
      <c r="G26" s="16">
        <f t="shared" si="0"/>
        <v>0.72524949538074812</v>
      </c>
      <c r="H26" s="16">
        <f t="shared" si="1"/>
        <v>11.60399192609197</v>
      </c>
      <c r="I26" s="17">
        <f t="shared" si="2"/>
        <v>8.1227943482643781</v>
      </c>
      <c r="J26" s="14"/>
      <c r="K26" s="14"/>
      <c r="L26" s="47"/>
    </row>
    <row r="27" spans="1:256" s="19" customFormat="1">
      <c r="A27" s="18">
        <v>18</v>
      </c>
      <c r="B27" s="18">
        <v>5</v>
      </c>
      <c r="C27" s="18"/>
      <c r="D27" s="50">
        <v>3</v>
      </c>
      <c r="E27" s="16">
        <v>138.75200000000001</v>
      </c>
      <c r="F27" s="16">
        <v>0.81899999999999995</v>
      </c>
      <c r="G27" s="16">
        <f t="shared" si="0"/>
        <v>0.59417997825009761</v>
      </c>
      <c r="H27" s="16">
        <f t="shared" si="1"/>
        <v>9.5068796520015617</v>
      </c>
      <c r="I27" s="17">
        <f t="shared" si="2"/>
        <v>6.654815756401093</v>
      </c>
      <c r="J27" s="42"/>
      <c r="K27" s="42"/>
      <c r="L27" s="47"/>
    </row>
    <row r="28" spans="1:256" s="19" customFormat="1">
      <c r="A28" s="18">
        <v>17</v>
      </c>
      <c r="B28" s="18">
        <v>5</v>
      </c>
      <c r="C28" s="18"/>
      <c r="D28" s="50">
        <v>3</v>
      </c>
      <c r="E28" s="16">
        <v>136.59</v>
      </c>
      <c r="F28" s="54">
        <v>0.81599999999999995</v>
      </c>
      <c r="G28" s="16">
        <f t="shared" si="0"/>
        <v>0.60153023853763921</v>
      </c>
      <c r="H28" s="16">
        <f t="shared" si="1"/>
        <v>9.6244838166022273</v>
      </c>
      <c r="I28" s="17">
        <f t="shared" si="2"/>
        <v>6.7371386716215591</v>
      </c>
      <c r="J28" s="51"/>
      <c r="K28" s="52"/>
    </row>
    <row r="29" spans="1:256" s="19" customFormat="1">
      <c r="A29" s="36">
        <v>16</v>
      </c>
      <c r="B29" s="35">
        <v>5</v>
      </c>
      <c r="C29" s="36"/>
      <c r="D29" s="34">
        <v>1</v>
      </c>
      <c r="E29" s="17">
        <v>141.322</v>
      </c>
      <c r="F29" s="17">
        <v>0.92400000000000004</v>
      </c>
      <c r="G29" s="16">
        <f t="shared" si="0"/>
        <v>0.65825465982640685</v>
      </c>
      <c r="H29" s="16">
        <f t="shared" si="1"/>
        <v>10.53207455722251</v>
      </c>
      <c r="I29" s="17">
        <f t="shared" si="2"/>
        <v>7.372452190055756</v>
      </c>
      <c r="J29" s="44"/>
      <c r="K29" s="44"/>
      <c r="L29" s="47"/>
    </row>
    <row r="30" spans="1:256" s="19" customFormat="1">
      <c r="A30" s="18">
        <v>43</v>
      </c>
      <c r="B30" s="18">
        <v>8</v>
      </c>
      <c r="C30" s="18"/>
      <c r="D30" s="50">
        <v>1</v>
      </c>
      <c r="E30" s="62">
        <v>147.77500000000001</v>
      </c>
      <c r="F30" s="16">
        <v>0.95</v>
      </c>
      <c r="G30" s="16">
        <f t="shared" si="0"/>
        <v>0.6468096199663701</v>
      </c>
      <c r="H30" s="16">
        <f t="shared" si="1"/>
        <v>10.348953919461922</v>
      </c>
      <c r="I30" s="16">
        <f t="shared" si="2"/>
        <v>7.2442677436233449</v>
      </c>
      <c r="J30" s="43"/>
      <c r="K30" s="43"/>
      <c r="L30" s="47"/>
    </row>
    <row r="31" spans="1:256" s="19" customFormat="1">
      <c r="A31" s="18">
        <v>61</v>
      </c>
      <c r="B31" s="18">
        <v>8</v>
      </c>
      <c r="C31" s="18"/>
      <c r="D31" s="50">
        <v>3</v>
      </c>
      <c r="E31" s="16">
        <v>140.25899999999999</v>
      </c>
      <c r="F31" s="16">
        <v>0.91800000000000004</v>
      </c>
      <c r="G31" s="16">
        <f t="shared" si="0"/>
        <v>0.65900553999798706</v>
      </c>
      <c r="H31" s="16">
        <f t="shared" si="1"/>
        <v>10.544088639967793</v>
      </c>
      <c r="I31" s="16">
        <f t="shared" si="2"/>
        <v>7.3808620479774545</v>
      </c>
      <c r="J31" s="42"/>
      <c r="K31" s="42"/>
      <c r="L31" s="47"/>
    </row>
    <row r="32" spans="1:256" s="19" customFormat="1">
      <c r="A32" s="18">
        <v>34</v>
      </c>
      <c r="B32" s="18">
        <v>8</v>
      </c>
      <c r="C32" s="18"/>
      <c r="D32" s="18">
        <v>36</v>
      </c>
      <c r="E32" s="16">
        <v>144.24199999999999</v>
      </c>
      <c r="F32" s="16">
        <v>0.77700000000000002</v>
      </c>
      <c r="G32" s="16">
        <f t="shared" si="0"/>
        <v>0.54177563204529222</v>
      </c>
      <c r="H32" s="16">
        <f t="shared" si="1"/>
        <v>8.6684101127246755</v>
      </c>
      <c r="I32" s="16">
        <f t="shared" si="2"/>
        <v>6.0678870789072725</v>
      </c>
      <c r="J32" s="15"/>
      <c r="K32" s="14"/>
      <c r="L32" s="47"/>
    </row>
    <row r="33" spans="1:12" s="19" customFormat="1">
      <c r="A33" s="35">
        <v>37</v>
      </c>
      <c r="B33" s="35">
        <v>8</v>
      </c>
      <c r="C33" s="36"/>
      <c r="D33" s="35">
        <v>36</v>
      </c>
      <c r="E33" s="17">
        <v>144.03299999999999</v>
      </c>
      <c r="F33" s="17">
        <v>0.78200000000000003</v>
      </c>
      <c r="G33" s="17">
        <f t="shared" si="0"/>
        <v>0.54608148684822511</v>
      </c>
      <c r="H33" s="17">
        <f t="shared" si="1"/>
        <v>8.7373037895716017</v>
      </c>
      <c r="I33" s="17">
        <f t="shared" si="2"/>
        <v>6.1161126527001208</v>
      </c>
      <c r="J33" s="13"/>
      <c r="K33" s="13"/>
      <c r="L33" s="47"/>
    </row>
    <row r="34" spans="1:12" s="19" customFormat="1">
      <c r="A34" s="18">
        <v>39</v>
      </c>
      <c r="B34" s="18">
        <v>8</v>
      </c>
      <c r="C34" s="18"/>
      <c r="D34" s="50">
        <v>1</v>
      </c>
      <c r="E34" s="16">
        <v>143.441</v>
      </c>
      <c r="F34" s="16">
        <v>0.92600000000000005</v>
      </c>
      <c r="G34" s="16">
        <f t="shared" si="0"/>
        <v>0.64977742312049303</v>
      </c>
      <c r="H34" s="16">
        <f t="shared" si="1"/>
        <v>10.396438769927888</v>
      </c>
      <c r="I34" s="16">
        <f t="shared" si="2"/>
        <v>7.2775071389495212</v>
      </c>
      <c r="J34" s="42"/>
      <c r="K34" s="42"/>
      <c r="L34" s="47"/>
    </row>
    <row r="35" spans="1:12" s="19" customFormat="1">
      <c r="A35" s="18">
        <v>42</v>
      </c>
      <c r="B35" s="18">
        <v>7</v>
      </c>
      <c r="C35" s="18"/>
      <c r="D35" s="50">
        <v>37</v>
      </c>
      <c r="E35" s="16">
        <v>144.947</v>
      </c>
      <c r="F35" s="16">
        <v>0.81799999999999995</v>
      </c>
      <c r="G35" s="16">
        <f t="shared" si="0"/>
        <v>0.56766344723591167</v>
      </c>
      <c r="H35" s="16">
        <f t="shared" si="1"/>
        <v>9.0826151557745867</v>
      </c>
      <c r="I35" s="16">
        <f t="shared" si="2"/>
        <v>6.3578306090422103</v>
      </c>
      <c r="J35" s="42"/>
      <c r="K35" s="42"/>
      <c r="L35" s="47"/>
    </row>
    <row r="36" spans="1:12" s="57" customFormat="1">
      <c r="A36" s="41">
        <v>41</v>
      </c>
      <c r="B36" s="41">
        <v>7</v>
      </c>
      <c r="C36" s="55"/>
      <c r="D36" s="41">
        <v>37</v>
      </c>
      <c r="E36" s="58">
        <v>139</v>
      </c>
      <c r="F36" s="54">
        <v>0.78800000000000003</v>
      </c>
      <c r="G36" s="54">
        <f t="shared" si="0"/>
        <v>0.57056389914793382</v>
      </c>
      <c r="H36" s="54">
        <f t="shared" si="1"/>
        <v>9.1290223863669411</v>
      </c>
      <c r="I36" s="54">
        <f t="shared" si="2"/>
        <v>6.3903156704568582</v>
      </c>
      <c r="J36" s="53"/>
      <c r="K36" s="53"/>
      <c r="L36" s="56"/>
    </row>
    <row r="37" spans="1:12" s="19" customFormat="1">
      <c r="A37" s="34">
        <v>47</v>
      </c>
      <c r="B37" s="35">
        <v>7</v>
      </c>
      <c r="C37" s="36"/>
      <c r="D37" s="45">
        <v>3</v>
      </c>
      <c r="E37" s="59">
        <v>142.779</v>
      </c>
      <c r="F37" s="17">
        <v>0.86099999999999999</v>
      </c>
      <c r="G37" s="17">
        <f t="shared" si="0"/>
        <v>0.60685275586506704</v>
      </c>
      <c r="H37" s="17">
        <f t="shared" si="1"/>
        <v>9.7096440938410726</v>
      </c>
      <c r="I37" s="17">
        <f t="shared" si="2"/>
        <v>6.7967508656887503</v>
      </c>
      <c r="J37" s="38"/>
      <c r="K37" s="13"/>
      <c r="L37" s="47"/>
    </row>
    <row r="38" spans="1:12" s="19" customFormat="1">
      <c r="A38" s="50">
        <v>44</v>
      </c>
      <c r="B38" s="18">
        <v>6</v>
      </c>
      <c r="C38" s="21"/>
      <c r="D38" s="50">
        <v>3</v>
      </c>
      <c r="E38" s="16">
        <v>142.55699999999999</v>
      </c>
      <c r="F38" s="16">
        <v>0.81699999999999995</v>
      </c>
      <c r="G38" s="16">
        <f t="shared" si="0"/>
        <v>0.57663445576105332</v>
      </c>
      <c r="H38" s="16">
        <f t="shared" si="1"/>
        <v>9.2261512921768531</v>
      </c>
      <c r="I38" s="16">
        <f t="shared" si="2"/>
        <v>6.4583059045237965</v>
      </c>
      <c r="L38" s="47"/>
    </row>
    <row r="39" spans="1:12" s="19" customFormat="1">
      <c r="A39" s="50">
        <v>45</v>
      </c>
      <c r="B39" s="18">
        <v>7</v>
      </c>
      <c r="C39" s="21"/>
      <c r="D39" s="50">
        <v>1</v>
      </c>
      <c r="E39" s="16">
        <v>142.58600000000001</v>
      </c>
      <c r="F39" s="16">
        <v>0.95799999999999996</v>
      </c>
      <c r="G39" s="16">
        <f t="shared" si="0"/>
        <v>0.67641007994822799</v>
      </c>
      <c r="H39" s="16">
        <f t="shared" si="1"/>
        <v>10.822561279171648</v>
      </c>
      <c r="I39" s="16">
        <f t="shared" si="2"/>
        <v>7.575792895420153</v>
      </c>
      <c r="L39" s="47"/>
    </row>
    <row r="40" spans="1:12" s="19" customFormat="1">
      <c r="A40" s="50">
        <v>46</v>
      </c>
      <c r="B40" s="18">
        <v>7</v>
      </c>
      <c r="C40" s="21"/>
      <c r="D40" s="50">
        <v>1</v>
      </c>
      <c r="E40" s="16">
        <v>144.518</v>
      </c>
      <c r="F40" s="16">
        <v>0.96099999999999997</v>
      </c>
      <c r="G40" s="16">
        <f t="shared" si="0"/>
        <v>0.66931546247125329</v>
      </c>
      <c r="H40" s="16">
        <f t="shared" si="1"/>
        <v>10.709047399540053</v>
      </c>
      <c r="I40" s="16">
        <f t="shared" si="2"/>
        <v>7.4963331796780359</v>
      </c>
      <c r="L40" s="47"/>
    </row>
    <row r="41" spans="1:12" s="19" customFormat="1">
      <c r="A41" s="34">
        <v>40</v>
      </c>
      <c r="B41" s="35">
        <v>7</v>
      </c>
      <c r="C41" s="36"/>
      <c r="D41" s="36">
        <v>3</v>
      </c>
      <c r="E41" s="17">
        <v>140.27000000000001</v>
      </c>
      <c r="F41" s="17">
        <v>0.84699999999999998</v>
      </c>
      <c r="G41" s="17">
        <f t="shared" si="0"/>
        <v>0.60780875249274102</v>
      </c>
      <c r="H41" s="17">
        <f t="shared" si="1"/>
        <v>9.7249400398838564</v>
      </c>
      <c r="I41" s="17">
        <f t="shared" si="2"/>
        <v>6.8074580279186989</v>
      </c>
      <c r="J41" s="37"/>
      <c r="K41" s="37"/>
      <c r="L41" s="47"/>
    </row>
    <row r="42" spans="1:12" s="19" customFormat="1">
      <c r="A42" s="50">
        <v>48</v>
      </c>
      <c r="B42" s="18">
        <v>6</v>
      </c>
      <c r="D42" s="50">
        <v>3</v>
      </c>
      <c r="E42" s="16">
        <v>141.76</v>
      </c>
      <c r="F42" s="16">
        <v>0.81100000000000005</v>
      </c>
      <c r="G42" s="16">
        <f t="shared" si="0"/>
        <v>0.57565594473850445</v>
      </c>
      <c r="H42" s="16">
        <f t="shared" si="1"/>
        <v>9.2104951158160713</v>
      </c>
      <c r="I42" s="16">
        <f t="shared" si="2"/>
        <v>6.4473465810712494</v>
      </c>
      <c r="L42" s="47"/>
    </row>
    <row r="43" spans="1:12" s="19" customFormat="1">
      <c r="A43" s="50">
        <v>49</v>
      </c>
      <c r="B43" s="18">
        <v>6</v>
      </c>
      <c r="D43" s="50">
        <v>21</v>
      </c>
      <c r="E43" s="16">
        <v>146.357</v>
      </c>
      <c r="F43" s="54">
        <v>0.77200000000000002</v>
      </c>
      <c r="G43" s="16">
        <f t="shared" si="0"/>
        <v>0.53036470337606734</v>
      </c>
      <c r="H43" s="16">
        <f t="shared" si="1"/>
        <v>8.4858352540170774</v>
      </c>
      <c r="I43" s="16">
        <f t="shared" si="2"/>
        <v>5.9400846778119538</v>
      </c>
      <c r="L43" s="47"/>
    </row>
    <row r="44" spans="1:12" s="19" customFormat="1">
      <c r="A44" s="50">
        <v>51</v>
      </c>
      <c r="B44" s="18">
        <v>6</v>
      </c>
      <c r="C44" s="21"/>
      <c r="D44" s="50">
        <v>21</v>
      </c>
      <c r="E44" s="16">
        <v>142.721</v>
      </c>
      <c r="F44" s="16">
        <v>0.78100000000000003</v>
      </c>
      <c r="G44" s="16">
        <f t="shared" si="0"/>
        <v>0.55047995272836636</v>
      </c>
      <c r="H44" s="16">
        <f t="shared" si="1"/>
        <v>8.8076792436538618</v>
      </c>
      <c r="I44" s="16">
        <f t="shared" si="2"/>
        <v>6.1653754705577031</v>
      </c>
      <c r="L44" s="47"/>
    </row>
    <row r="45" spans="1:12" s="19" customFormat="1">
      <c r="A45" s="37">
        <v>63</v>
      </c>
      <c r="B45" s="35">
        <v>6</v>
      </c>
      <c r="C45" s="36"/>
      <c r="D45" s="37">
        <v>1</v>
      </c>
      <c r="E45" s="17">
        <v>140.18299999999999</v>
      </c>
      <c r="F45" s="17">
        <v>0.94699999999999995</v>
      </c>
      <c r="G45" s="17">
        <f t="shared" si="0"/>
        <v>0.68027192034997874</v>
      </c>
      <c r="H45" s="17">
        <f t="shared" si="1"/>
        <v>10.88435072559966</v>
      </c>
      <c r="I45" s="17">
        <f t="shared" si="2"/>
        <v>7.6190455079197612</v>
      </c>
      <c r="J45" s="37"/>
      <c r="K45" s="37"/>
      <c r="L45" s="47"/>
    </row>
    <row r="46" spans="1:12" s="19" customFormat="1">
      <c r="A46" s="50">
        <v>54</v>
      </c>
      <c r="B46" s="18">
        <v>4</v>
      </c>
      <c r="D46" s="50">
        <v>3</v>
      </c>
      <c r="E46" s="16">
        <v>144.74100000000001</v>
      </c>
      <c r="F46" s="16">
        <v>0.96099999999999997</v>
      </c>
      <c r="G46" s="16">
        <f t="shared" si="0"/>
        <v>0.66826731128742312</v>
      </c>
      <c r="H46" s="16">
        <f t="shared" si="1"/>
        <v>10.69227698059877</v>
      </c>
      <c r="I46" s="16">
        <f t="shared" si="2"/>
        <v>7.4845938864191384</v>
      </c>
    </row>
    <row r="47" spans="1:12" s="19" customFormat="1">
      <c r="A47" s="50">
        <v>55</v>
      </c>
      <c r="B47" s="18">
        <v>4</v>
      </c>
      <c r="D47" s="50">
        <v>123</v>
      </c>
      <c r="E47" s="16">
        <v>144.33699999999999</v>
      </c>
      <c r="F47" s="19">
        <v>0.73</v>
      </c>
      <c r="G47" s="16">
        <f t="shared" si="0"/>
        <v>0.50852429482838646</v>
      </c>
      <c r="H47" s="16">
        <f t="shared" si="1"/>
        <v>8.1363887172541833</v>
      </c>
      <c r="I47" s="16">
        <f t="shared" si="2"/>
        <v>5.695472102077928</v>
      </c>
    </row>
    <row r="48" spans="1:12" s="19" customFormat="1">
      <c r="A48" s="50">
        <v>57</v>
      </c>
      <c r="B48" s="18">
        <v>4</v>
      </c>
      <c r="D48" s="50">
        <v>123</v>
      </c>
      <c r="E48" s="16">
        <v>145.661</v>
      </c>
      <c r="F48" s="16">
        <v>0.73199999999999998</v>
      </c>
      <c r="G48" s="54">
        <f t="shared" si="0"/>
        <v>0.50520953731520057</v>
      </c>
      <c r="H48" s="16">
        <f t="shared" si="1"/>
        <v>8.0833525970432092</v>
      </c>
      <c r="I48" s="17">
        <f t="shared" si="2"/>
        <v>5.6583468179302461</v>
      </c>
    </row>
    <row r="49" spans="1:9" s="19" customFormat="1">
      <c r="A49" s="50">
        <v>53</v>
      </c>
      <c r="B49" s="18">
        <v>6</v>
      </c>
      <c r="D49" s="50">
        <v>1</v>
      </c>
      <c r="E49" s="16">
        <v>145.94999999999999</v>
      </c>
      <c r="F49" s="16">
        <v>0.96199999999999997</v>
      </c>
      <c r="G49" s="17">
        <f t="shared" si="0"/>
        <v>0.6633331814804001</v>
      </c>
      <c r="H49" s="17">
        <f t="shared" si="1"/>
        <v>10.613330903686402</v>
      </c>
      <c r="I49" s="16">
        <f t="shared" si="2"/>
        <v>7.4293316325804808</v>
      </c>
    </row>
    <row r="50" spans="1:9" s="19" customFormat="1">
      <c r="A50" s="50">
        <v>60</v>
      </c>
      <c r="B50" s="18">
        <v>4</v>
      </c>
      <c r="D50" s="50">
        <v>1</v>
      </c>
      <c r="E50" s="16">
        <v>146.74199999999999</v>
      </c>
      <c r="F50" s="16">
        <v>0.92200000000000004</v>
      </c>
      <c r="G50" s="16">
        <f t="shared" si="0"/>
        <v>0.63216951906898944</v>
      </c>
      <c r="H50" s="16">
        <f t="shared" si="1"/>
        <v>10.114712305103831</v>
      </c>
      <c r="I50" s="16">
        <f t="shared" si="2"/>
        <v>7.0802986135726815</v>
      </c>
    </row>
    <row r="51" spans="1:9" s="19" customFormat="1">
      <c r="A51" s="50">
        <v>38</v>
      </c>
      <c r="B51" s="18">
        <v>8</v>
      </c>
      <c r="D51" s="50">
        <v>3</v>
      </c>
      <c r="E51" s="16">
        <v>144.58600000000001</v>
      </c>
      <c r="F51" s="16">
        <v>0.94799999999999995</v>
      </c>
      <c r="G51" s="16">
        <f t="shared" si="0"/>
        <v>0.65991451869991857</v>
      </c>
      <c r="H51" s="16">
        <f t="shared" si="1"/>
        <v>10.558632299198697</v>
      </c>
      <c r="I51" s="17">
        <f t="shared" si="2"/>
        <v>7.3910426094390873</v>
      </c>
    </row>
    <row r="52" spans="1:9" s="19" customFormat="1">
      <c r="A52" s="50">
        <v>62</v>
      </c>
      <c r="B52" s="18">
        <v>4</v>
      </c>
      <c r="D52" s="50">
        <v>1</v>
      </c>
      <c r="E52" s="16">
        <v>140.18299999999999</v>
      </c>
      <c r="F52" s="16">
        <v>0.88300000000000001</v>
      </c>
      <c r="G52" s="16">
        <f t="shared" si="0"/>
        <v>0.63414105047429303</v>
      </c>
      <c r="H52" s="16">
        <f t="shared" si="1"/>
        <v>10.146256807588689</v>
      </c>
      <c r="I52" s="16">
        <f t="shared" si="2"/>
        <v>7.1023797653120813</v>
      </c>
    </row>
    <row r="53" spans="1:9" s="19" customFormat="1">
      <c r="A53" s="50">
        <v>59</v>
      </c>
      <c r="B53" s="18">
        <v>4</v>
      </c>
      <c r="D53" s="50">
        <v>3</v>
      </c>
      <c r="E53" s="16">
        <v>145.13800000000001</v>
      </c>
      <c r="F53" s="16">
        <v>0.96199999999999997</v>
      </c>
      <c r="G53" s="17">
        <f t="shared" si="0"/>
        <v>0.66710524580547148</v>
      </c>
      <c r="H53" s="17">
        <f t="shared" si="1"/>
        <v>10.673683932887544</v>
      </c>
      <c r="I53" s="16">
        <f t="shared" si="2"/>
        <v>7.4715787530212801</v>
      </c>
    </row>
    <row r="54" spans="1:9" s="19" customFormat="1"/>
  </sheetData>
  <phoneticPr fontId="0" type="noConversion"/>
  <pageMargins left="0.75" right="0.75" top="1" bottom="1" header="0.5" footer="0.5"/>
  <pageSetup scale="62" fitToHeight="6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9" sqref="F49"/>
    </sheetView>
  </sheetViews>
  <sheetFormatPr defaultColWidth="11.4257812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cgreen</dc:creator>
  <cp:lastModifiedBy>samanp</cp:lastModifiedBy>
  <cp:lastPrinted>2009-12-29T00:46:53Z</cp:lastPrinted>
  <dcterms:created xsi:type="dcterms:W3CDTF">2009-03-24T23:41:44Z</dcterms:created>
  <dcterms:modified xsi:type="dcterms:W3CDTF">2012-06-01T18:46:57Z</dcterms:modified>
</cp:coreProperties>
</file>