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05" windowWidth="23070" windowHeight="119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3" i="1" l="1"/>
  <c r="G54" i="1"/>
  <c r="G55" i="1"/>
  <c r="G56" i="1"/>
  <c r="G52" i="1"/>
  <c r="F53" i="1"/>
  <c r="F54" i="1"/>
  <c r="F55" i="1"/>
  <c r="F56" i="1"/>
  <c r="F52" i="1"/>
  <c r="E53" i="1"/>
  <c r="E54" i="1"/>
  <c r="E55" i="1"/>
  <c r="E56" i="1"/>
  <c r="E52" i="1"/>
  <c r="D53" i="1"/>
  <c r="D54" i="1"/>
  <c r="D55" i="1"/>
  <c r="D56" i="1"/>
  <c r="D52" i="1"/>
  <c r="K35" i="1" l="1"/>
  <c r="K32" i="1"/>
  <c r="K28" i="1"/>
  <c r="K27" i="1"/>
  <c r="K29" i="1"/>
  <c r="K30" i="1"/>
  <c r="K31" i="1"/>
  <c r="K33" i="1"/>
  <c r="K34" i="1"/>
  <c r="K26" i="1"/>
</calcChain>
</file>

<file path=xl/sharedStrings.xml><?xml version="1.0" encoding="utf-8"?>
<sst xmlns="http://schemas.openxmlformats.org/spreadsheetml/2006/main" count="78" uniqueCount="60">
  <si>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</si>
  <si>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</si>
  <si>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</si>
  <si>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</si>
  <si>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</si>
  <si>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</si>
  <si>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</si>
  <si>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 543-9235</t>
  </si>
  <si>
    <t>E-Mail:</t>
  </si>
  <si>
    <t>kkrog@u.washington.edu</t>
  </si>
  <si>
    <t>Customer:</t>
  </si>
  <si>
    <t>Date:</t>
  </si>
  <si>
    <t>Analyst:</t>
  </si>
  <si>
    <t>Comments:</t>
  </si>
  <si>
    <t>Filename:</t>
  </si>
  <si>
    <t>Status</t>
  </si>
  <si>
    <t>Factor</t>
  </si>
  <si>
    <t>Initial Blank</t>
  </si>
  <si>
    <t>Final Blank</t>
  </si>
  <si>
    <t>Factor Adjustment</t>
  </si>
  <si>
    <t>Total Samples+Blanks+Standards</t>
  </si>
  <si>
    <t>Dilution</t>
  </si>
  <si>
    <t>Seq#</t>
  </si>
  <si>
    <t>Bottle#</t>
  </si>
  <si>
    <t>Depth</t>
  </si>
  <si>
    <t>chk</t>
  </si>
  <si>
    <t xml:space="preserve"> </t>
  </si>
  <si>
    <t>actual</t>
  </si>
  <si>
    <t>Sample ID</t>
  </si>
  <si>
    <t>Nutrient Sample Analyses, Technicon Model AAII</t>
  </si>
  <si>
    <r>
      <t>[ PO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</si>
  <si>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[ Si(OH)4 ]</t>
  </si>
  <si>
    <r>
      <t>[ 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]</t>
    </r>
  </si>
  <si>
    <r>
      <t>[ NO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]</t>
    </r>
  </si>
  <si>
    <r>
      <t>[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</si>
  <si>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Refractive Index</t>
  </si>
  <si>
    <t>Synch Time</t>
  </si>
  <si>
    <r>
      <t>Calculated Values [</t>
    </r>
    <r>
      <rPr>
        <sz val="9.5"/>
        <color indexed="12"/>
        <rFont val="Symbol"/>
        <family val="1"/>
        <charset val="2"/>
      </rPr>
      <t>m</t>
    </r>
    <r>
      <rPr>
        <sz val="10"/>
        <color indexed="12"/>
        <rFont val="Arial"/>
        <family val="2"/>
      </rPr>
      <t>M]</t>
    </r>
  </si>
  <si>
    <t>sw blk</t>
  </si>
  <si>
    <t>KAK</t>
  </si>
  <si>
    <t xml:space="preserve">Dr. Cheryl Greengrove  </t>
  </si>
  <si>
    <t>samples from 11 and 26 April 2014</t>
  </si>
  <si>
    <t xml:space="preserve">TWSC 445 and Com Bay </t>
  </si>
  <si>
    <t>green1405</t>
  </si>
  <si>
    <t>Station</t>
  </si>
  <si>
    <t>Surface</t>
  </si>
  <si>
    <t>Bottom</t>
  </si>
  <si>
    <t>[DIN]</t>
  </si>
  <si>
    <t xml:space="preserve">Ratios 4/11/2014 </t>
  </si>
  <si>
    <t>suf</t>
  </si>
  <si>
    <t>bot</t>
  </si>
  <si>
    <r>
      <t>[DIN]: [PO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]</t>
    </r>
  </si>
  <si>
    <r>
      <t>[NO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]+[NO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]:[PO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]</t>
    </r>
  </si>
  <si>
    <t>no3</t>
  </si>
  <si>
    <t>no2</t>
  </si>
  <si>
    <t>surf</t>
  </si>
  <si>
    <t>bottom</t>
  </si>
  <si>
    <r>
      <t>[PO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]</t>
    </r>
  </si>
  <si>
    <r>
      <t>[Si(OH)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] </t>
    </r>
  </si>
  <si>
    <r>
      <t>Nutrient Concentrations 4/11/2014 [</t>
    </r>
    <r>
      <rPr>
        <b/>
        <sz val="12"/>
        <rFont val="Calibri"/>
        <family val="2"/>
      </rPr>
      <t>µ</t>
    </r>
    <r>
      <rPr>
        <b/>
        <sz val="12"/>
        <rFont val="Arial"/>
        <family val="2"/>
      </rPr>
      <t>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</si>
</sst>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000"/>
    <numFmt numFmtId="168" formatCode="[$-409]d\-mmm\-yy;@"/>
  </numFmts>
  <fonts count="19">
    <font>
      <sz val="10"/>
      <name val="Arial"/>
    </font>
    <font>
      <sz val="10"/>
      <name val="Arial"/>
      <family val="2"/>
    </font>
    <font>
      <sz val="48"/>
      <color indexed="28"/>
      <name val="Poster Bodoni ATT"/>
      <family val="1"/>
    </font>
    <font>
      <b/>
      <sz val="12"/>
      <name val="Geneva"/>
    </font>
    <font>
      <b/>
      <sz val="12"/>
      <name val="Arial"/>
      <family val="2"/>
    </font>
    <font>
      <i/>
      <sz val="11"/>
      <name val="Geneva"/>
    </font>
    <font>
      <sz val="10"/>
      <name val="Geneva"/>
    </font>
    <font>
      <sz val="14"/>
      <color indexed="28"/>
      <name val="Poster Bodoni ATT"/>
      <family val="1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9.5"/>
      <color indexed="12"/>
      <name val="Symbol"/>
      <family val="1"/>
      <charset val="2"/>
    </font>
    <font>
      <sz val="10"/>
      <color indexed="48"/>
      <name val="Arial"/>
      <family val="2"/>
    </font>
    <font>
      <sz val="10"/>
      <color rgb="FF7030A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0" fillId="2" borderId="4" xfId="0" applyNumberFormat="1" applyFill="1" applyBorder="1" applyAlignment="1">
      <alignment horizontal="right"/>
    </xf>
    <xf numFmtId="0" fontId="0" fillId="2" borderId="5" xfId="0" applyFill="1" applyBorder="1"/>
    <xf numFmtId="164" fontId="0" fillId="2" borderId="6" xfId="0" applyNumberForma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0" fillId="0" borderId="3" xfId="0" applyBorder="1"/>
    <xf numFmtId="0" fontId="0" fillId="0" borderId="0" xfId="0" applyBorder="1"/>
    <xf numFmtId="166" fontId="0" fillId="0" borderId="0" xfId="0" applyNumberFormat="1" applyBorder="1"/>
    <xf numFmtId="1" fontId="0" fillId="0" borderId="4" xfId="0" applyNumberFormat="1" applyBorder="1"/>
    <xf numFmtId="167" fontId="0" fillId="0" borderId="4" xfId="0" applyNumberFormat="1" applyBorder="1"/>
    <xf numFmtId="2" fontId="0" fillId="0" borderId="4" xfId="0" applyNumberFormat="1" applyBorder="1"/>
    <xf numFmtId="166" fontId="0" fillId="0" borderId="4" xfId="0" applyNumberFormat="1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1" fontId="0" fillId="0" borderId="6" xfId="0" applyNumberFormat="1" applyBorder="1"/>
    <xf numFmtId="166" fontId="0" fillId="0" borderId="0" xfId="0" applyNumberFormat="1"/>
    <xf numFmtId="1" fontId="0" fillId="0" borderId="0" xfId="0" applyNumberFormat="1"/>
    <xf numFmtId="15" fontId="0" fillId="2" borderId="8" xfId="0" applyNumberFormat="1" applyFill="1" applyBorder="1"/>
    <xf numFmtId="1" fontId="0" fillId="0" borderId="0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166" fontId="9" fillId="0" borderId="2" xfId="0" applyNumberFormat="1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0" fontId="0" fillId="2" borderId="6" xfId="0" applyFill="1" applyBorder="1" applyAlignment="1">
      <alignment horizontal="left"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3" borderId="0" xfId="0" applyFont="1" applyFill="1"/>
    <xf numFmtId="166" fontId="9" fillId="3" borderId="0" xfId="0" applyNumberFormat="1" applyFont="1" applyFill="1"/>
    <xf numFmtId="166" fontId="9" fillId="3" borderId="0" xfId="0" applyNumberFormat="1" applyFont="1" applyFill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8" fontId="0" fillId="0" borderId="0" xfId="0" applyNumberFormat="1"/>
    <xf numFmtId="2" fontId="8" fillId="0" borderId="0" xfId="0" applyNumberFormat="1" applyFont="1"/>
    <xf numFmtId="168" fontId="0" fillId="0" borderId="0" xfId="0" applyNumberFormat="1" applyFill="1"/>
    <xf numFmtId="2" fontId="9" fillId="0" borderId="0" xfId="0" applyNumberFormat="1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12" fillId="0" borderId="0" xfId="0" applyNumberFormat="1" applyFont="1"/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1" fontId="1" fillId="2" borderId="2" xfId="0" applyNumberFormat="1" applyFont="1" applyFill="1" applyBorder="1"/>
    <xf numFmtId="0" fontId="0" fillId="2" borderId="0" xfId="0" applyFill="1" applyBorder="1" applyAlignment="1">
      <alignment horizontal="center"/>
    </xf>
    <xf numFmtId="1" fontId="1" fillId="2" borderId="0" xfId="0" applyNumberFormat="1" applyFont="1" applyFill="1" applyBorder="1"/>
    <xf numFmtId="164" fontId="0" fillId="2" borderId="6" xfId="0" applyNumberForma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0" fillId="0" borderId="0" xfId="0" applyBorder="1" applyAlignment="1">
      <alignment horizontal="center"/>
    </xf>
    <xf numFmtId="166" fontId="1" fillId="0" borderId="0" xfId="0" applyNumberFormat="1" applyFont="1" applyBorder="1"/>
    <xf numFmtId="166" fontId="1" fillId="0" borderId="4" xfId="0" applyNumberFormat="1" applyFont="1" applyBorder="1"/>
    <xf numFmtId="0" fontId="0" fillId="0" borderId="6" xfId="0" applyBorder="1" applyAlignment="1">
      <alignment horizontal="center"/>
    </xf>
    <xf numFmtId="0" fontId="1" fillId="0" borderId="0" xfId="0" applyFont="1"/>
    <xf numFmtId="16" fontId="0" fillId="0" borderId="0" xfId="0" applyNumberFormat="1" applyAlignment="1">
      <alignment horizontal="center"/>
    </xf>
    <xf numFmtId="0" fontId="13" fillId="0" borderId="0" xfId="0" applyFont="1"/>
    <xf numFmtId="16" fontId="13" fillId="0" borderId="0" xfId="0" applyNumberFormat="1" applyFont="1" applyAlignment="1">
      <alignment horizontal="center"/>
    </xf>
    <xf numFmtId="2" fontId="13" fillId="0" borderId="0" xfId="0" applyNumberFormat="1" applyFont="1"/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/>
    <xf numFmtId="0" fontId="0" fillId="0" borderId="0" xfId="0" applyNumberFormat="1"/>
    <xf numFmtId="0" fontId="4" fillId="0" borderId="0" xfId="0" applyNumberFormat="1" applyFont="1"/>
    <xf numFmtId="0" fontId="14" fillId="0" borderId="0" xfId="0" applyNumberFormat="1" applyFont="1"/>
    <xf numFmtId="0" fontId="12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2" fontId="15" fillId="0" borderId="10" xfId="0" applyNumberFormat="1" applyFont="1" applyBorder="1"/>
    <xf numFmtId="1" fontId="3" fillId="0" borderId="0" xfId="0" applyNumberFormat="1" applyFont="1"/>
    <xf numFmtId="1" fontId="9" fillId="0" borderId="0" xfId="0" applyNumberFormat="1" applyFont="1"/>
    <xf numFmtId="1" fontId="9" fillId="0" borderId="9" xfId="0" applyNumberFormat="1" applyFont="1" applyBorder="1"/>
    <xf numFmtId="1" fontId="13" fillId="0" borderId="0" xfId="0" applyNumberFormat="1" applyFont="1"/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/>
    <xf numFmtId="1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2" fontId="17" fillId="0" borderId="0" xfId="0" applyNumberFormat="1" applyFont="1"/>
    <xf numFmtId="0" fontId="4" fillId="0" borderId="10" xfId="0" applyFont="1" applyBorder="1"/>
    <xf numFmtId="0" fontId="4" fillId="0" borderId="10" xfId="0" applyFont="1" applyFill="1" applyBorder="1"/>
    <xf numFmtId="0" fontId="15" fillId="0" borderId="10" xfId="0" applyFont="1" applyFill="1" applyBorder="1"/>
    <xf numFmtId="0" fontId="15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[Si(OH)</a:t>
            </a:r>
            <a:r>
              <a:rPr lang="en-US" baseline="-25000"/>
              <a:t>4</a:t>
            </a:r>
            <a:r>
              <a:rPr lang="en-US"/>
              <a:t>] Concentration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Sheet1!$G$42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Sheet1!$D$43:$D$47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Sheet1!$G$43:$G$47</c:f>
              <c:numCache>
                <c:formatCode>General</c:formatCode>
                <c:ptCount val="5"/>
                <c:pt idx="0">
                  <c:v>117.34</c:v>
                </c:pt>
                <c:pt idx="1">
                  <c:v>117</c:v>
                </c:pt>
                <c:pt idx="2">
                  <c:v>151.78</c:v>
                </c:pt>
                <c:pt idx="3">
                  <c:v>141.63999999999999</c:v>
                </c:pt>
                <c:pt idx="4">
                  <c:v>119.14</c:v>
                </c:pt>
              </c:numCache>
            </c:numRef>
          </c:val>
        </c:ser>
        <c:ser>
          <c:idx val="1"/>
          <c:order val="1"/>
          <c:tx>
            <c:strRef>
              <c:f>Sheet1!$H$42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Sheet1!$D$43:$D$47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Sheet1!$H$43:$H$47</c:f>
              <c:numCache>
                <c:formatCode>General</c:formatCode>
                <c:ptCount val="5"/>
                <c:pt idx="0">
                  <c:v>168.81</c:v>
                </c:pt>
                <c:pt idx="1">
                  <c:v>62.32</c:v>
                </c:pt>
                <c:pt idx="2">
                  <c:v>63.23</c:v>
                </c:pt>
                <c:pt idx="3">
                  <c:v>64.86</c:v>
                </c:pt>
                <c:pt idx="4">
                  <c:v>62.98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1712"/>
        <c:axId val="96213632"/>
      </c:barChart>
      <c:catAx>
        <c:axId val="962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13632"/>
        <c:crosses val="autoZero"/>
        <c:auto val="1"/>
        <c:lblAlgn val="ctr"/>
        <c:lblOffset val="100"/>
        <c:noMultiLvlLbl val="0"/>
      </c:catAx>
      <c:valAx>
        <c:axId val="9621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Concentration</a:t>
                </a:r>
                <a:r>
                  <a:rPr lang="en-US"/>
                  <a:t> (µM)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1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34</xdr:row>
      <xdr:rowOff>33337</xdr:rowOff>
    </xdr:from>
    <xdr:to>
      <xdr:col>22</xdr:col>
      <xdr:colOff>95250</xdr:colOff>
      <xdr:row>49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31" workbookViewId="0">
      <selection activeCell="D40" sqref="D40:J47"/>
    </sheetView>
  </sheetViews>
  <sheetFormatPr defaultRowHeight="12.75"/>
  <cols>
    <col min="3" max="3" width="12.5703125" style="35" bestFit="1" customWidth="1"/>
    <col min="4" max="4" width="11" customWidth="1"/>
    <col min="5" max="5" width="10.5703125" customWidth="1"/>
    <col min="7" max="7" width="12.42578125" customWidth="1"/>
    <col min="10" max="10" width="9.7109375" bestFit="1" customWidth="1"/>
    <col min="11" max="11" width="9.140625" style="95"/>
  </cols>
  <sheetData>
    <row r="1" spans="1:11" ht="61.5">
      <c r="A1" s="1" t="s">
        <v>0</v>
      </c>
    </row>
    <row r="2" spans="1:11" ht="15.75">
      <c r="A2" s="2" t="s">
        <v>1</v>
      </c>
      <c r="B2" s="2"/>
      <c r="C2" s="102"/>
      <c r="D2" s="3"/>
      <c r="E2" s="3"/>
      <c r="G2" s="2" t="s">
        <v>2</v>
      </c>
      <c r="H2" s="4"/>
      <c r="I2" s="5"/>
      <c r="J2" s="5"/>
      <c r="K2" s="96"/>
    </row>
    <row r="3" spans="1:11" ht="15.75">
      <c r="A3" s="2" t="s">
        <v>3</v>
      </c>
      <c r="B3" s="2"/>
      <c r="C3" s="102"/>
      <c r="D3" s="3"/>
      <c r="E3" s="3"/>
      <c r="G3" s="3" t="s">
        <v>4</v>
      </c>
      <c r="H3" s="4"/>
      <c r="I3" s="5"/>
      <c r="J3" s="5"/>
      <c r="K3" s="96"/>
    </row>
    <row r="4" spans="1:11" ht="15.75">
      <c r="A4" s="2" t="s">
        <v>5</v>
      </c>
      <c r="B4" s="2"/>
      <c r="C4" s="102"/>
      <c r="D4" s="5"/>
      <c r="E4" s="3"/>
      <c r="G4" s="3" t="s">
        <v>6</v>
      </c>
      <c r="H4" s="4" t="s">
        <v>7</v>
      </c>
      <c r="J4" s="2"/>
      <c r="K4" s="96"/>
    </row>
    <row r="5" spans="1:11" ht="15.75">
      <c r="A5" s="2"/>
      <c r="B5" s="2"/>
      <c r="C5" s="102"/>
      <c r="D5" s="3"/>
      <c r="E5" s="3"/>
      <c r="G5" s="6" t="s">
        <v>8</v>
      </c>
      <c r="H5" s="4" t="s">
        <v>9</v>
      </c>
      <c r="I5" s="5"/>
      <c r="J5" s="5"/>
      <c r="K5" s="96"/>
    </row>
    <row r="6" spans="1:11" ht="15" thickBot="1">
      <c r="A6" s="7" t="s">
        <v>29</v>
      </c>
      <c r="D6" s="8"/>
      <c r="E6" s="8"/>
      <c r="F6" s="8"/>
      <c r="G6" s="9"/>
      <c r="H6" s="10"/>
    </row>
    <row r="7" spans="1:11" ht="13.5" thickTop="1">
      <c r="A7" s="11" t="s">
        <v>10</v>
      </c>
      <c r="B7" s="68"/>
      <c r="C7" s="69" t="s">
        <v>40</v>
      </c>
      <c r="D7" s="13"/>
      <c r="E7" s="13"/>
      <c r="F7" s="13"/>
      <c r="G7" s="13"/>
      <c r="H7" s="12"/>
      <c r="I7" s="13" t="s">
        <v>11</v>
      </c>
      <c r="J7" s="36">
        <v>41786</v>
      </c>
    </row>
    <row r="8" spans="1:11">
      <c r="A8" s="14"/>
      <c r="B8" s="70"/>
      <c r="C8" s="71" t="s">
        <v>41</v>
      </c>
      <c r="D8" s="16"/>
      <c r="E8" s="16"/>
      <c r="F8" s="16"/>
      <c r="G8" s="16"/>
      <c r="H8" s="15"/>
      <c r="I8" s="16" t="s">
        <v>12</v>
      </c>
      <c r="J8" s="17" t="s">
        <v>39</v>
      </c>
    </row>
    <row r="9" spans="1:11" ht="13.5" thickBot="1">
      <c r="A9" s="18" t="s">
        <v>13</v>
      </c>
      <c r="B9" s="72"/>
      <c r="C9" s="73" t="s">
        <v>42</v>
      </c>
      <c r="D9" s="19"/>
      <c r="E9" s="19"/>
      <c r="F9" s="19"/>
      <c r="G9" s="19"/>
      <c r="H9" s="45"/>
      <c r="I9" s="16" t="s">
        <v>14</v>
      </c>
      <c r="J9" s="74" t="s">
        <v>43</v>
      </c>
    </row>
    <row r="10" spans="1:11" ht="16.5" thickTop="1">
      <c r="A10" s="20"/>
      <c r="B10" s="75"/>
      <c r="C10" s="76"/>
      <c r="D10" s="21"/>
      <c r="E10" s="22"/>
      <c r="F10" s="40" t="s">
        <v>30</v>
      </c>
      <c r="G10" s="40" t="s">
        <v>31</v>
      </c>
      <c r="H10" s="40" t="s">
        <v>32</v>
      </c>
      <c r="I10" s="40" t="s">
        <v>33</v>
      </c>
      <c r="J10" s="41" t="s">
        <v>34</v>
      </c>
    </row>
    <row r="11" spans="1:11">
      <c r="A11" s="23"/>
      <c r="B11" s="77"/>
      <c r="C11" s="37" t="s">
        <v>15</v>
      </c>
      <c r="D11" s="24"/>
      <c r="E11" s="25"/>
      <c r="F11" s="37"/>
      <c r="G11" s="37"/>
      <c r="H11" s="37"/>
      <c r="I11" s="37"/>
      <c r="J11" s="26"/>
    </row>
    <row r="12" spans="1:11">
      <c r="A12" s="23"/>
      <c r="B12" s="77"/>
      <c r="C12" s="37" t="s">
        <v>16</v>
      </c>
      <c r="D12" s="24"/>
      <c r="E12" s="25"/>
      <c r="F12" s="38">
        <v>3.95E-2</v>
      </c>
      <c r="G12" s="38">
        <v>1.0328999999999999</v>
      </c>
      <c r="H12" s="38">
        <v>0.35759999999999997</v>
      </c>
      <c r="I12" s="38">
        <v>3.1600000000000003E-2</v>
      </c>
      <c r="J12" s="27">
        <v>5.0599999999999999E-2</v>
      </c>
    </row>
    <row r="13" spans="1:11">
      <c r="A13" s="23"/>
      <c r="B13" s="77"/>
      <c r="C13" s="37" t="s">
        <v>35</v>
      </c>
      <c r="D13" s="24"/>
      <c r="E13" s="25"/>
      <c r="F13" s="39">
        <v>3.2</v>
      </c>
      <c r="G13" s="39">
        <v>0.5</v>
      </c>
      <c r="H13" s="39">
        <v>0.2</v>
      </c>
      <c r="I13" s="39">
        <v>1.5</v>
      </c>
      <c r="J13" s="28">
        <v>-21.4</v>
      </c>
    </row>
    <row r="14" spans="1:11">
      <c r="A14" s="23"/>
      <c r="B14" s="77"/>
      <c r="C14" s="37" t="s">
        <v>36</v>
      </c>
      <c r="D14" s="24"/>
      <c r="E14" s="25"/>
      <c r="F14" s="25"/>
      <c r="G14" s="25"/>
      <c r="H14" s="25"/>
      <c r="I14" s="25" t="s">
        <v>26</v>
      </c>
      <c r="J14" s="29"/>
    </row>
    <row r="15" spans="1:11">
      <c r="A15" s="23"/>
      <c r="B15" s="77"/>
      <c r="C15" s="37" t="s">
        <v>17</v>
      </c>
      <c r="D15" s="24"/>
      <c r="E15" s="25"/>
      <c r="F15" s="78">
        <v>6.8</v>
      </c>
      <c r="G15" s="78">
        <v>8.9</v>
      </c>
      <c r="H15" s="78">
        <v>6.8</v>
      </c>
      <c r="I15" s="78">
        <v>10.8</v>
      </c>
      <c r="J15" s="79">
        <v>26.2</v>
      </c>
    </row>
    <row r="16" spans="1:11">
      <c r="A16" s="23"/>
      <c r="B16" s="77"/>
      <c r="C16" s="37" t="s">
        <v>18</v>
      </c>
      <c r="D16" s="24"/>
      <c r="E16" s="25"/>
      <c r="F16" s="25">
        <v>5.8</v>
      </c>
      <c r="G16" s="25">
        <v>10</v>
      </c>
      <c r="H16" s="25">
        <v>6</v>
      </c>
      <c r="I16" s="25">
        <v>6</v>
      </c>
      <c r="J16" s="29">
        <v>26.8</v>
      </c>
    </row>
    <row r="17" spans="1:14">
      <c r="A17" s="23"/>
      <c r="B17" s="77"/>
      <c r="C17" s="37" t="s">
        <v>19</v>
      </c>
      <c r="D17" s="24"/>
      <c r="E17" s="25"/>
      <c r="F17" s="38">
        <v>3.8800000000000001E-2</v>
      </c>
      <c r="G17" s="38">
        <v>1.0202</v>
      </c>
      <c r="H17" s="38">
        <v>0.32500000000000001</v>
      </c>
      <c r="I17" s="38">
        <v>3.1899999999999998E-2</v>
      </c>
      <c r="J17" s="27">
        <v>5.0799999999999998E-2</v>
      </c>
    </row>
    <row r="18" spans="1:14" ht="13.5" thickBot="1">
      <c r="A18" s="30"/>
      <c r="B18" s="80"/>
      <c r="C18" s="33" t="s">
        <v>20</v>
      </c>
      <c r="D18" s="31"/>
      <c r="E18" s="32"/>
      <c r="F18" s="33">
        <v>83</v>
      </c>
      <c r="G18" s="33">
        <v>83</v>
      </c>
      <c r="H18" s="33">
        <v>83</v>
      </c>
      <c r="I18" s="33">
        <v>83</v>
      </c>
      <c r="J18" s="33">
        <v>83</v>
      </c>
    </row>
    <row r="19" spans="1:14" ht="13.5" thickTop="1">
      <c r="E19" s="34"/>
      <c r="F19" s="35"/>
      <c r="G19" s="35"/>
      <c r="H19" s="35"/>
      <c r="I19" s="35"/>
      <c r="J19" s="35"/>
    </row>
    <row r="20" spans="1:14">
      <c r="A20" s="49"/>
      <c r="B20" s="49"/>
      <c r="C20" s="103"/>
      <c r="D20" s="50"/>
      <c r="E20" s="51" t="s">
        <v>21</v>
      </c>
      <c r="F20" s="52"/>
      <c r="G20" s="53"/>
      <c r="H20" s="54" t="s">
        <v>37</v>
      </c>
      <c r="I20" s="53"/>
      <c r="J20" s="53"/>
    </row>
    <row r="21" spans="1:14" ht="16.5" thickBot="1">
      <c r="A21" s="55" t="s">
        <v>22</v>
      </c>
      <c r="B21" s="55" t="s">
        <v>23</v>
      </c>
      <c r="C21" s="104" t="s">
        <v>28</v>
      </c>
      <c r="D21" s="56" t="s">
        <v>24</v>
      </c>
      <c r="E21" s="57" t="s">
        <v>16</v>
      </c>
      <c r="F21" s="57" t="s">
        <v>30</v>
      </c>
      <c r="G21" s="57" t="s">
        <v>31</v>
      </c>
      <c r="H21" s="57" t="s">
        <v>32</v>
      </c>
      <c r="I21" s="57" t="s">
        <v>33</v>
      </c>
      <c r="J21" s="57" t="s">
        <v>34</v>
      </c>
    </row>
    <row r="22" spans="1:14" ht="13.5" thickTop="1">
      <c r="A22">
        <v>33</v>
      </c>
      <c r="B22" s="81" t="s">
        <v>25</v>
      </c>
      <c r="D22" s="82"/>
      <c r="E22" s="42">
        <v>1</v>
      </c>
      <c r="F22" s="42">
        <v>1.9845228393090433</v>
      </c>
      <c r="G22" s="42">
        <v>61.529861483524463</v>
      </c>
      <c r="H22" s="42">
        <v>24.133123070111765</v>
      </c>
      <c r="I22" s="42">
        <v>1.9989641297721008</v>
      </c>
      <c r="J22" s="42">
        <v>1.9897511511104657</v>
      </c>
    </row>
    <row r="23" spans="1:14">
      <c r="A23">
        <v>27</v>
      </c>
      <c r="B23" t="s">
        <v>38</v>
      </c>
      <c r="D23" s="82"/>
      <c r="E23" s="42">
        <v>1</v>
      </c>
      <c r="F23" s="42">
        <v>9.9363623167360434E-4</v>
      </c>
      <c r="G23" s="42">
        <v>1.2779042212222373</v>
      </c>
      <c r="H23" s="42">
        <v>0</v>
      </c>
      <c r="I23" s="42">
        <v>1.1075061692552529E-3</v>
      </c>
      <c r="J23" s="42">
        <v>0</v>
      </c>
    </row>
    <row r="24" spans="1:14">
      <c r="A24">
        <v>27</v>
      </c>
      <c r="B24" s="83" t="s">
        <v>27</v>
      </c>
      <c r="C24" s="105"/>
      <c r="D24" s="84"/>
      <c r="E24" s="85">
        <v>1</v>
      </c>
      <c r="F24" s="85">
        <v>2</v>
      </c>
      <c r="G24" s="85">
        <v>60</v>
      </c>
      <c r="H24" s="85">
        <v>24</v>
      </c>
      <c r="I24" s="85">
        <v>2</v>
      </c>
      <c r="J24" s="85">
        <v>2</v>
      </c>
    </row>
    <row r="25" spans="1:14">
      <c r="A25">
        <v>13</v>
      </c>
      <c r="B25" s="48"/>
      <c r="C25" s="48"/>
      <c r="D25" s="86"/>
      <c r="E25" s="34"/>
      <c r="F25" s="42"/>
      <c r="G25" s="42"/>
      <c r="H25" s="42"/>
      <c r="I25" s="42"/>
      <c r="J25" s="42"/>
      <c r="L25" s="65" t="s">
        <v>26</v>
      </c>
    </row>
    <row r="26" spans="1:14">
      <c r="A26">
        <v>10</v>
      </c>
      <c r="B26" s="47">
        <v>1456</v>
      </c>
      <c r="C26" s="48">
        <v>4</v>
      </c>
      <c r="D26" s="48">
        <v>1</v>
      </c>
      <c r="E26" s="34">
        <v>1</v>
      </c>
      <c r="F26" s="42">
        <v>1.2660500798374219</v>
      </c>
      <c r="G26" s="42">
        <v>117.33634170271446</v>
      </c>
      <c r="H26" s="42">
        <v>13.533210643054142</v>
      </c>
      <c r="I26" s="42">
        <v>0.25873030047902451</v>
      </c>
      <c r="J26" s="42">
        <v>0.6139544026709246</v>
      </c>
      <c r="K26" s="95">
        <f>H26+I26+J26</f>
        <v>14.40589534620409</v>
      </c>
      <c r="L26" s="58"/>
      <c r="M26" s="81" t="s">
        <v>49</v>
      </c>
      <c r="N26" s="81" t="s">
        <v>50</v>
      </c>
    </row>
    <row r="27" spans="1:14">
      <c r="A27">
        <v>23</v>
      </c>
      <c r="B27" s="47">
        <v>1438</v>
      </c>
      <c r="C27" s="48">
        <v>4</v>
      </c>
      <c r="D27" s="48">
        <v>120</v>
      </c>
      <c r="E27" s="34">
        <v>1</v>
      </c>
      <c r="F27" s="42">
        <v>2.487171548845986</v>
      </c>
      <c r="G27" s="42">
        <v>168.81347768326313</v>
      </c>
      <c r="H27" s="42">
        <v>28.22464122223835</v>
      </c>
      <c r="I27" s="42">
        <v>8.6498769052112026E-2</v>
      </c>
      <c r="J27" s="42">
        <v>0.13847849615328783</v>
      </c>
      <c r="K27" s="95">
        <f t="shared" ref="K27:K35" si="0">H27+I27+J27</f>
        <v>28.44961848744375</v>
      </c>
      <c r="L27" s="58"/>
      <c r="M27" s="42">
        <v>13.53</v>
      </c>
      <c r="N27" s="42">
        <v>28.22</v>
      </c>
    </row>
    <row r="28" spans="1:14">
      <c r="A28" s="81">
        <v>11</v>
      </c>
      <c r="B28" s="87">
        <v>3022</v>
      </c>
      <c r="C28" s="88">
        <v>5</v>
      </c>
      <c r="D28" s="88">
        <v>1</v>
      </c>
      <c r="E28" s="89">
        <v>1</v>
      </c>
      <c r="F28" s="90">
        <v>1.9282954158803891</v>
      </c>
      <c r="G28" s="90">
        <v>116.99590211932065</v>
      </c>
      <c r="H28" s="90">
        <v>19.07278036725214</v>
      </c>
      <c r="I28" s="90">
        <v>0.28906541297721011</v>
      </c>
      <c r="J28" s="90">
        <v>0.6085550007257946</v>
      </c>
      <c r="K28" s="95">
        <f t="shared" si="0"/>
        <v>19.970400780955142</v>
      </c>
      <c r="L28" s="58"/>
      <c r="M28">
        <v>19.07</v>
      </c>
      <c r="N28">
        <v>25.53</v>
      </c>
    </row>
    <row r="29" spans="1:14">
      <c r="A29" s="81">
        <v>12</v>
      </c>
      <c r="B29" s="87">
        <v>1435</v>
      </c>
      <c r="C29" s="88">
        <v>5</v>
      </c>
      <c r="D29" s="88">
        <v>10</v>
      </c>
      <c r="E29" s="89">
        <v>1</v>
      </c>
      <c r="F29" s="90">
        <v>2.2908263318333577</v>
      </c>
      <c r="G29" s="90">
        <v>62.318493218173892</v>
      </c>
      <c r="H29" s="90">
        <v>25.533732222383509</v>
      </c>
      <c r="I29" s="90">
        <v>0.33839347365365074</v>
      </c>
      <c r="J29" s="90">
        <v>2.1169596603280594</v>
      </c>
      <c r="K29" s="95">
        <f t="shared" si="0"/>
        <v>27.989085356365219</v>
      </c>
      <c r="L29" s="58"/>
      <c r="M29" s="90">
        <v>18.71</v>
      </c>
      <c r="N29" s="90">
        <v>27.02</v>
      </c>
    </row>
    <row r="30" spans="1:14">
      <c r="A30" s="81">
        <v>13</v>
      </c>
      <c r="B30" s="87">
        <v>3024</v>
      </c>
      <c r="C30" s="88">
        <v>6</v>
      </c>
      <c r="D30" s="88">
        <v>1</v>
      </c>
      <c r="E30" s="89">
        <v>1</v>
      </c>
      <c r="F30" s="90">
        <v>1.3533199361300625</v>
      </c>
      <c r="G30" s="90">
        <v>151.77864355349107</v>
      </c>
      <c r="H30" s="90">
        <v>18.714676569894031</v>
      </c>
      <c r="I30" s="90">
        <v>0.22316845841196115</v>
      </c>
      <c r="J30" s="90">
        <v>1.058499706778923</v>
      </c>
      <c r="K30" s="95">
        <f t="shared" si="0"/>
        <v>19.996344735084918</v>
      </c>
      <c r="L30" s="58"/>
      <c r="M30" s="90">
        <v>20.77</v>
      </c>
      <c r="N30" s="90">
        <v>27.85</v>
      </c>
    </row>
    <row r="31" spans="1:14">
      <c r="A31" s="81">
        <v>17</v>
      </c>
      <c r="B31" s="87">
        <v>3011</v>
      </c>
      <c r="C31" s="88">
        <v>6</v>
      </c>
      <c r="D31" s="88">
        <v>41</v>
      </c>
      <c r="E31" s="89">
        <v>1</v>
      </c>
      <c r="F31" s="90">
        <v>2.5032711162723182</v>
      </c>
      <c r="G31" s="90">
        <v>63.234278223254449</v>
      </c>
      <c r="H31" s="90">
        <v>27.024224305414428</v>
      </c>
      <c r="I31" s="90">
        <v>0.33507727681811583</v>
      </c>
      <c r="J31" s="90">
        <v>3.2449265321527072</v>
      </c>
      <c r="K31" s="95">
        <f t="shared" si="0"/>
        <v>30.604228114385251</v>
      </c>
      <c r="L31" s="58"/>
      <c r="M31" s="90">
        <v>15.8</v>
      </c>
      <c r="N31" s="90">
        <v>27.14</v>
      </c>
    </row>
    <row r="32" spans="1:14">
      <c r="A32" s="81">
        <v>14</v>
      </c>
      <c r="B32" s="87">
        <v>3012</v>
      </c>
      <c r="C32" s="88">
        <v>7</v>
      </c>
      <c r="D32" s="88">
        <v>1</v>
      </c>
      <c r="E32" s="89">
        <v>1</v>
      </c>
      <c r="F32" s="90">
        <v>1.3495664697343592</v>
      </c>
      <c r="G32" s="90">
        <v>141.64102854695892</v>
      </c>
      <c r="H32" s="90">
        <v>20.766574132675274</v>
      </c>
      <c r="I32" s="90">
        <v>0.26617012628828562</v>
      </c>
      <c r="J32" s="90">
        <v>1.3214794774277834</v>
      </c>
      <c r="K32" s="95">
        <f t="shared" si="0"/>
        <v>22.354223736391344</v>
      </c>
      <c r="L32" s="58"/>
    </row>
    <row r="33" spans="1:19">
      <c r="A33" s="81">
        <v>18</v>
      </c>
      <c r="B33" s="87">
        <v>1437</v>
      </c>
      <c r="C33" s="88">
        <v>7</v>
      </c>
      <c r="D33" s="88">
        <v>42</v>
      </c>
      <c r="E33" s="89">
        <v>1</v>
      </c>
      <c r="F33" s="90">
        <v>2.4481212948178257</v>
      </c>
      <c r="G33" s="90">
        <v>64.85946787342138</v>
      </c>
      <c r="H33" s="90">
        <v>27.851994849760484</v>
      </c>
      <c r="I33" s="90">
        <v>0.28628266511830452</v>
      </c>
      <c r="J33" s="91">
        <v>1.4873897779068077</v>
      </c>
      <c r="K33" s="95">
        <f t="shared" si="0"/>
        <v>29.625667292785593</v>
      </c>
      <c r="L33" s="58"/>
    </row>
    <row r="34" spans="1:19">
      <c r="A34" s="81">
        <v>15</v>
      </c>
      <c r="B34" s="87">
        <v>3018</v>
      </c>
      <c r="C34" s="88">
        <v>8</v>
      </c>
      <c r="D34" s="87">
        <v>1</v>
      </c>
      <c r="E34" s="89">
        <v>1</v>
      </c>
      <c r="F34" s="90">
        <v>1.0623253302366091</v>
      </c>
      <c r="G34" s="90">
        <v>119.13915880098709</v>
      </c>
      <c r="H34" s="90">
        <v>15.798213705907969</v>
      </c>
      <c r="I34" s="90">
        <v>0.25536944113804616</v>
      </c>
      <c r="J34" s="90">
        <v>0.74392427347946011</v>
      </c>
      <c r="K34" s="95">
        <f t="shared" si="0"/>
        <v>16.797507420525477</v>
      </c>
      <c r="L34" s="58"/>
    </row>
    <row r="35" spans="1:19">
      <c r="A35" s="81">
        <v>19</v>
      </c>
      <c r="B35" s="87">
        <v>3023</v>
      </c>
      <c r="C35" s="88">
        <v>8</v>
      </c>
      <c r="D35" s="87">
        <v>37</v>
      </c>
      <c r="E35" s="89">
        <v>1</v>
      </c>
      <c r="F35" s="90">
        <v>2.3811929568877925</v>
      </c>
      <c r="G35" s="90">
        <v>62.98219651908839</v>
      </c>
      <c r="H35" s="90">
        <v>27.140702946726663</v>
      </c>
      <c r="I35" s="90">
        <v>0.26914557991000143</v>
      </c>
      <c r="J35" s="90">
        <v>0.46404961532878486</v>
      </c>
      <c r="K35" s="95">
        <f t="shared" si="0"/>
        <v>27.873898141965451</v>
      </c>
      <c r="L35" s="58"/>
    </row>
    <row r="36" spans="1:19">
      <c r="A36" s="47"/>
      <c r="B36" s="46"/>
      <c r="C36" s="46"/>
      <c r="D36" s="48"/>
      <c r="E36" s="62"/>
      <c r="F36" s="63"/>
      <c r="G36" s="42"/>
      <c r="H36" s="42"/>
      <c r="I36" s="42"/>
      <c r="J36" s="42"/>
      <c r="L36" s="58"/>
    </row>
    <row r="37" spans="1:19">
      <c r="A37" s="47"/>
      <c r="B37" s="46"/>
      <c r="C37" s="46"/>
      <c r="D37" s="46"/>
      <c r="E37" s="62"/>
      <c r="F37" s="63"/>
      <c r="G37" s="42"/>
      <c r="H37" s="42"/>
      <c r="I37" s="42"/>
      <c r="J37" s="42"/>
      <c r="L37" s="65"/>
    </row>
    <row r="38" spans="1:19">
      <c r="A38" s="47"/>
      <c r="B38" s="46"/>
      <c r="C38" s="46"/>
      <c r="D38" s="46"/>
      <c r="E38" s="62"/>
      <c r="F38" s="63"/>
      <c r="G38" s="42"/>
      <c r="H38" s="42"/>
      <c r="I38" s="42"/>
      <c r="J38" s="42"/>
      <c r="L38" s="65"/>
    </row>
    <row r="39" spans="1:19">
      <c r="A39" s="47"/>
      <c r="B39" s="46"/>
      <c r="C39" s="46"/>
      <c r="D39" s="114"/>
      <c r="E39" s="115"/>
      <c r="F39" s="116"/>
      <c r="G39" s="117"/>
      <c r="H39" s="117"/>
      <c r="I39" s="117"/>
      <c r="J39" s="117"/>
      <c r="L39" s="65"/>
    </row>
    <row r="40" spans="1:19" ht="15.75">
      <c r="A40" s="47"/>
      <c r="B40" s="43"/>
      <c r="C40" s="46"/>
      <c r="D40" s="124" t="s">
        <v>59</v>
      </c>
      <c r="E40" s="124"/>
      <c r="F40" s="124"/>
      <c r="G40" s="124"/>
      <c r="H40" s="124"/>
      <c r="I40" s="124"/>
      <c r="J40" s="124"/>
      <c r="K40" s="94"/>
      <c r="L40" s="94"/>
    </row>
    <row r="41" spans="1:19" ht="18.75">
      <c r="A41" s="47"/>
      <c r="B41" s="43"/>
      <c r="C41" s="46"/>
      <c r="D41" s="118"/>
      <c r="E41" s="124" t="s">
        <v>57</v>
      </c>
      <c r="F41" s="124"/>
      <c r="G41" s="124" t="s">
        <v>58</v>
      </c>
      <c r="H41" s="124"/>
      <c r="I41" s="124" t="s">
        <v>47</v>
      </c>
      <c r="J41" s="124"/>
      <c r="K41" s="122" t="s">
        <v>53</v>
      </c>
      <c r="L41" s="122"/>
      <c r="M41" s="123" t="s">
        <v>54</v>
      </c>
      <c r="N41" s="123"/>
    </row>
    <row r="42" spans="1:19" ht="15.75">
      <c r="A42" s="47"/>
      <c r="B42" s="43"/>
      <c r="C42" s="46"/>
      <c r="D42" s="118" t="s">
        <v>44</v>
      </c>
      <c r="E42" s="118" t="s">
        <v>45</v>
      </c>
      <c r="F42" s="119" t="s">
        <v>46</v>
      </c>
      <c r="G42" s="118" t="s">
        <v>45</v>
      </c>
      <c r="H42" s="119" t="s">
        <v>46</v>
      </c>
      <c r="I42" s="118" t="s">
        <v>45</v>
      </c>
      <c r="J42" s="119" t="s">
        <v>46</v>
      </c>
      <c r="K42" s="93" t="s">
        <v>55</v>
      </c>
      <c r="L42" s="93" t="s">
        <v>56</v>
      </c>
      <c r="M42" s="93" t="s">
        <v>55</v>
      </c>
      <c r="N42" s="93" t="s">
        <v>56</v>
      </c>
    </row>
    <row r="43" spans="1:19" ht="15">
      <c r="A43" s="47"/>
      <c r="B43" s="43"/>
      <c r="C43" s="46"/>
      <c r="D43" s="120">
        <v>4</v>
      </c>
      <c r="E43" s="101">
        <v>1.27</v>
      </c>
      <c r="F43" s="101">
        <v>2.4900000000000002</v>
      </c>
      <c r="G43" s="121">
        <v>117.34</v>
      </c>
      <c r="H43" s="121">
        <v>168.81</v>
      </c>
      <c r="I43" s="121">
        <v>14.40589534620409</v>
      </c>
      <c r="J43" s="121">
        <v>28.44961848744375</v>
      </c>
      <c r="K43" s="97">
        <v>13.53</v>
      </c>
      <c r="L43" s="92">
        <v>28.22</v>
      </c>
      <c r="M43" s="92">
        <v>0.26</v>
      </c>
      <c r="N43" s="92">
        <v>0.09</v>
      </c>
    </row>
    <row r="44" spans="1:19" ht="15">
      <c r="A44" s="47"/>
      <c r="B44" s="43"/>
      <c r="C44" s="46"/>
      <c r="D44" s="120">
        <v>5</v>
      </c>
      <c r="E44" s="120">
        <v>1.93</v>
      </c>
      <c r="F44" s="120">
        <v>2.29</v>
      </c>
      <c r="G44" s="121">
        <v>117</v>
      </c>
      <c r="H44" s="121">
        <v>62.32</v>
      </c>
      <c r="I44" s="121">
        <v>19.970400780955142</v>
      </c>
      <c r="J44" s="121">
        <v>27.989085356365219</v>
      </c>
      <c r="K44" s="97">
        <v>19.07</v>
      </c>
      <c r="L44" s="92">
        <v>25.53</v>
      </c>
      <c r="M44" s="94">
        <v>0.28999999999999998</v>
      </c>
      <c r="N44" s="94">
        <v>0.34</v>
      </c>
      <c r="O44" s="94"/>
      <c r="P44" s="94"/>
      <c r="Q44" s="94"/>
      <c r="R44" s="94"/>
      <c r="S44" s="94"/>
    </row>
    <row r="45" spans="1:19" ht="15">
      <c r="A45" s="47"/>
      <c r="B45" s="43"/>
      <c r="C45" s="48"/>
      <c r="D45" s="121">
        <v>6</v>
      </c>
      <c r="E45" s="121">
        <v>1.35</v>
      </c>
      <c r="F45" s="121">
        <v>2.5</v>
      </c>
      <c r="G45" s="121">
        <v>151.78</v>
      </c>
      <c r="H45" s="121">
        <v>63.23</v>
      </c>
      <c r="I45" s="121">
        <v>19.996344735084918</v>
      </c>
      <c r="J45" s="121">
        <v>30.604228114385251</v>
      </c>
      <c r="K45" s="97">
        <v>18.71</v>
      </c>
      <c r="L45" s="92">
        <v>27.02</v>
      </c>
      <c r="M45" s="92">
        <v>0.22</v>
      </c>
      <c r="N45" s="92">
        <v>0.34</v>
      </c>
    </row>
    <row r="46" spans="1:19" ht="15">
      <c r="A46" s="47"/>
      <c r="B46" s="43"/>
      <c r="C46" s="46"/>
      <c r="D46" s="120">
        <v>7</v>
      </c>
      <c r="E46" s="121">
        <v>1.35</v>
      </c>
      <c r="F46" s="121">
        <v>2.4500000000000002</v>
      </c>
      <c r="G46" s="121">
        <v>141.63999999999999</v>
      </c>
      <c r="H46" s="121">
        <v>64.86</v>
      </c>
      <c r="I46" s="121">
        <v>22.354223736391344</v>
      </c>
      <c r="J46" s="121">
        <v>29.625667292785593</v>
      </c>
      <c r="K46" s="97">
        <v>20.77</v>
      </c>
      <c r="L46" s="92">
        <v>27.85</v>
      </c>
      <c r="M46" s="92">
        <v>0.27</v>
      </c>
      <c r="N46" s="92">
        <v>0.28999999999999998</v>
      </c>
    </row>
    <row r="47" spans="1:19" ht="15">
      <c r="A47" s="47"/>
      <c r="B47" s="43"/>
      <c r="C47" s="46"/>
      <c r="D47" s="120">
        <v>8</v>
      </c>
      <c r="E47" s="121">
        <v>10.6</v>
      </c>
      <c r="F47" s="121">
        <v>2.38</v>
      </c>
      <c r="G47" s="121">
        <v>119.14</v>
      </c>
      <c r="H47" s="121">
        <v>62.98</v>
      </c>
      <c r="I47" s="121">
        <v>16.797507420525477</v>
      </c>
      <c r="J47" s="121">
        <v>27.873898141965451</v>
      </c>
      <c r="K47" s="97">
        <v>15.8</v>
      </c>
      <c r="L47" s="92">
        <v>27.14</v>
      </c>
      <c r="M47" s="92">
        <v>0.26</v>
      </c>
      <c r="N47" s="92">
        <v>0.27</v>
      </c>
    </row>
    <row r="48" spans="1:19" ht="14.25">
      <c r="A48" s="47"/>
      <c r="B48" s="43"/>
      <c r="C48" s="46"/>
      <c r="D48" s="93"/>
      <c r="E48" s="92"/>
      <c r="F48" s="92"/>
      <c r="G48" s="92"/>
      <c r="H48" s="92"/>
      <c r="I48" s="92"/>
      <c r="J48" s="92"/>
      <c r="K48" s="97"/>
      <c r="L48" s="92"/>
      <c r="M48" s="92"/>
      <c r="N48" s="92"/>
    </row>
    <row r="49" spans="1:14" ht="15.75">
      <c r="A49" s="47"/>
      <c r="B49" s="43"/>
      <c r="C49" s="126" t="s">
        <v>48</v>
      </c>
      <c r="D49" s="127"/>
      <c r="E49" s="127"/>
      <c r="F49" s="127"/>
      <c r="G49" s="128"/>
      <c r="H49" s="92"/>
      <c r="I49" s="92"/>
      <c r="J49" s="92"/>
      <c r="K49" s="97"/>
      <c r="L49" s="92"/>
      <c r="M49" s="92"/>
      <c r="N49" s="92"/>
    </row>
    <row r="50" spans="1:14" ht="18.75">
      <c r="A50" s="47"/>
      <c r="B50" s="43"/>
      <c r="C50" s="106"/>
      <c r="D50" s="125" t="s">
        <v>51</v>
      </c>
      <c r="E50" s="125"/>
      <c r="F50" s="124" t="s">
        <v>52</v>
      </c>
      <c r="G50" s="124"/>
      <c r="H50" s="92"/>
      <c r="I50" s="92"/>
      <c r="J50" s="92"/>
      <c r="K50" s="97"/>
      <c r="L50" s="92"/>
      <c r="M50" s="92"/>
      <c r="N50" s="92"/>
    </row>
    <row r="51" spans="1:14" ht="15.75">
      <c r="A51" s="47"/>
      <c r="B51" s="63"/>
      <c r="C51" s="106" t="s">
        <v>44</v>
      </c>
      <c r="D51" s="106" t="s">
        <v>45</v>
      </c>
      <c r="E51" s="107" t="s">
        <v>46</v>
      </c>
      <c r="F51" s="108" t="s">
        <v>45</v>
      </c>
      <c r="G51" s="108" t="s">
        <v>46</v>
      </c>
      <c r="H51" s="42"/>
      <c r="I51" s="95"/>
      <c r="J51" s="65"/>
      <c r="K51"/>
      <c r="M51" s="92"/>
      <c r="N51" s="92"/>
    </row>
    <row r="52" spans="1:14" ht="15">
      <c r="A52" s="47"/>
      <c r="B52" s="63"/>
      <c r="C52" s="109">
        <v>4</v>
      </c>
      <c r="D52" s="110">
        <f>I43/E43</f>
        <v>11.343224682050465</v>
      </c>
      <c r="E52" s="112">
        <f>J43/F43</f>
        <v>11.425549593350903</v>
      </c>
      <c r="F52" s="101">
        <f>(K43+M43)/E43</f>
        <v>10.858267716535432</v>
      </c>
      <c r="G52" s="101">
        <f>(L43+N43)/F43</f>
        <v>11.369477911646586</v>
      </c>
      <c r="H52" s="42"/>
      <c r="I52" s="95"/>
      <c r="J52" s="65"/>
      <c r="K52"/>
      <c r="M52" s="92"/>
      <c r="N52" s="92"/>
    </row>
    <row r="53" spans="1:14" ht="15">
      <c r="A53" s="47"/>
      <c r="B53" s="66"/>
      <c r="C53" s="109">
        <v>5</v>
      </c>
      <c r="D53" s="110">
        <f t="shared" ref="D53:D56" si="1">I44/E44</f>
        <v>10.347357917593339</v>
      </c>
      <c r="E53" s="112">
        <f t="shared" ref="E53:E56" si="2">J44/F44</f>
        <v>12.222308015880008</v>
      </c>
      <c r="F53" s="101">
        <f t="shared" ref="F53:F56" si="3">(K44+M44)/E44</f>
        <v>10.031088082901555</v>
      </c>
      <c r="G53" s="101">
        <f t="shared" ref="G53:G56" si="4">(L44+N44)/F44</f>
        <v>11.296943231441048</v>
      </c>
      <c r="H53" s="42"/>
      <c r="I53" s="95"/>
      <c r="J53" s="65"/>
      <c r="K53"/>
      <c r="M53" s="92"/>
      <c r="N53" s="92"/>
    </row>
    <row r="54" spans="1:14" ht="15">
      <c r="A54" s="47"/>
      <c r="B54" s="66"/>
      <c r="C54" s="111">
        <v>6</v>
      </c>
      <c r="D54" s="110">
        <f t="shared" si="1"/>
        <v>14.812107211174013</v>
      </c>
      <c r="E54" s="112">
        <f t="shared" si="2"/>
        <v>12.241691245754101</v>
      </c>
      <c r="F54" s="101">
        <f t="shared" si="3"/>
        <v>14.02222222222222</v>
      </c>
      <c r="G54" s="101">
        <f t="shared" si="4"/>
        <v>10.943999999999999</v>
      </c>
      <c r="H54" s="42"/>
      <c r="I54" s="95"/>
      <c r="J54" s="65"/>
      <c r="K54"/>
      <c r="M54" s="92"/>
      <c r="N54" s="92"/>
    </row>
    <row r="55" spans="1:14" ht="15">
      <c r="A55" s="47"/>
      <c r="C55" s="109">
        <v>7</v>
      </c>
      <c r="D55" s="110">
        <f t="shared" si="1"/>
        <v>16.558684249178771</v>
      </c>
      <c r="E55" s="112">
        <f t="shared" si="2"/>
        <v>12.092109099096159</v>
      </c>
      <c r="F55" s="101">
        <f t="shared" si="3"/>
        <v>15.585185185185184</v>
      </c>
      <c r="G55" s="101">
        <f t="shared" si="4"/>
        <v>11.485714285714286</v>
      </c>
      <c r="H55" s="42"/>
      <c r="I55" s="95"/>
      <c r="J55" s="65"/>
      <c r="K55"/>
    </row>
    <row r="56" spans="1:14" ht="15">
      <c r="A56" s="47"/>
      <c r="B56" s="66"/>
      <c r="C56" s="113">
        <v>8</v>
      </c>
      <c r="D56" s="110">
        <f t="shared" si="1"/>
        <v>1.5846705113703281</v>
      </c>
      <c r="E56" s="112">
        <f t="shared" si="2"/>
        <v>11.711721908388846</v>
      </c>
      <c r="F56" s="101">
        <f t="shared" si="3"/>
        <v>1.5150943396226417</v>
      </c>
      <c r="G56" s="101">
        <f t="shared" si="4"/>
        <v>11.516806722689076</v>
      </c>
      <c r="K56"/>
    </row>
    <row r="57" spans="1:14">
      <c r="A57" s="44"/>
      <c r="B57" s="67"/>
      <c r="C57" s="64"/>
      <c r="D57" s="98"/>
      <c r="E57" s="65"/>
      <c r="K57"/>
    </row>
    <row r="58" spans="1:14">
      <c r="A58" s="44"/>
      <c r="B58" s="43"/>
      <c r="C58" s="59"/>
      <c r="D58" s="99"/>
      <c r="E58" s="65"/>
      <c r="K58"/>
    </row>
    <row r="59" spans="1:14">
      <c r="B59" s="43"/>
      <c r="C59" s="59"/>
      <c r="D59" s="99"/>
      <c r="E59" s="65"/>
      <c r="K59"/>
    </row>
    <row r="60" spans="1:14">
      <c r="B60" s="47"/>
      <c r="C60" s="48"/>
      <c r="D60" s="47"/>
      <c r="E60" s="47"/>
      <c r="F60" s="34"/>
      <c r="L60" s="65"/>
    </row>
    <row r="61" spans="1:14">
      <c r="B61" s="47"/>
      <c r="C61" s="48"/>
      <c r="D61" s="47"/>
      <c r="E61" s="47"/>
      <c r="F61" s="34"/>
      <c r="G61" s="42"/>
      <c r="H61" s="42"/>
      <c r="I61" s="42"/>
      <c r="J61" s="42"/>
      <c r="L61" s="65"/>
    </row>
    <row r="62" spans="1:14">
      <c r="B62" s="47"/>
      <c r="C62" s="48"/>
      <c r="D62" s="47"/>
      <c r="E62" s="47"/>
      <c r="F62" s="34"/>
      <c r="G62" s="42"/>
      <c r="H62" s="42"/>
      <c r="I62" s="42"/>
      <c r="J62" s="42"/>
      <c r="L62" s="65"/>
    </row>
    <row r="63" spans="1:14">
      <c r="B63" s="47"/>
      <c r="C63" s="48"/>
      <c r="D63" s="47"/>
      <c r="E63" s="47"/>
      <c r="F63" s="34"/>
      <c r="G63" s="42"/>
      <c r="H63" s="42"/>
      <c r="I63" s="42"/>
      <c r="J63" s="42"/>
      <c r="L63" s="60"/>
    </row>
    <row r="64" spans="1:14">
      <c r="F64" s="34"/>
      <c r="G64" s="42"/>
      <c r="H64" s="42"/>
      <c r="I64" s="42"/>
      <c r="J64" s="42"/>
      <c r="L64" s="60"/>
    </row>
    <row r="65" spans="2:12">
      <c r="F65" s="34"/>
      <c r="G65" s="42"/>
      <c r="H65" s="42"/>
      <c r="I65" s="42"/>
      <c r="J65" s="42"/>
      <c r="L65" s="60"/>
    </row>
    <row r="66" spans="2:12">
      <c r="B66" s="49"/>
      <c r="C66" s="103"/>
      <c r="D66" s="49"/>
      <c r="E66" s="49"/>
      <c r="F66" s="49"/>
      <c r="G66" s="61"/>
      <c r="H66" s="61"/>
      <c r="I66" s="61"/>
      <c r="J66" s="61"/>
      <c r="K66" s="100"/>
      <c r="L66" s="60"/>
    </row>
    <row r="67" spans="2:12">
      <c r="L67" s="60"/>
    </row>
    <row r="68" spans="2:12">
      <c r="L68" s="60"/>
    </row>
    <row r="69" spans="2:12">
      <c r="L69" s="60"/>
    </row>
    <row r="70" spans="2:12">
      <c r="L70" s="60"/>
    </row>
    <row r="71" spans="2:12">
      <c r="L71" s="60"/>
    </row>
    <row r="72" spans="2:12">
      <c r="L72" s="58"/>
    </row>
    <row r="73" spans="2:12">
      <c r="L73" s="58"/>
    </row>
    <row r="74" spans="2:12">
      <c r="L74" s="58"/>
    </row>
    <row r="75" spans="2:12">
      <c r="L75" s="58"/>
    </row>
    <row r="76" spans="2:12">
      <c r="L76" s="58"/>
    </row>
    <row r="77" spans="2:12">
      <c r="L77" s="58"/>
    </row>
    <row r="78" spans="2:12">
      <c r="L78" s="58"/>
    </row>
    <row r="79" spans="2:12">
      <c r="L79" s="58"/>
    </row>
  </sheetData>
  <mergeCells count="9">
    <mergeCell ref="K41:L41"/>
    <mergeCell ref="M41:N41"/>
    <mergeCell ref="D40:J40"/>
    <mergeCell ref="D50:E50"/>
    <mergeCell ref="F50:G50"/>
    <mergeCell ref="C49:G49"/>
    <mergeCell ref="E41:F41"/>
    <mergeCell ref="G41:H41"/>
    <mergeCell ref="I41:J41"/>
  </mergeCell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dc:description>Single sheet, customer's calculated values</dc:description>
  <cp:lastModifiedBy>reetzl</cp:lastModifiedBy>
  <dcterms:created xsi:type="dcterms:W3CDTF">2003-02-24T20:48:50Z</dcterms:created>
  <dcterms:modified xsi:type="dcterms:W3CDTF">2014-06-06T22:18:29Z</dcterms:modified>
</cp:coreProperties>
</file>