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<sst xmlns="http://schemas.openxmlformats.org/spreadsheetml/2006/main" count="39" uniqueCount="38">
  <si>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</si>
  <si>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</si>
  <si>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</si>
  <si>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</si>
  <si>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</si>
  <si>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</si>
  <si>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</si>
  <si>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</si>
  <si>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</si>
  <si>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</si>
  <si>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</si>
  <si>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Date:</t>
  </si>
  <si>
    <t>Ship/Site:</t>
  </si>
  <si>
    <t xml:space="preserve">Cruise: </t>
  </si>
  <si>
    <t>Analyst:</t>
  </si>
  <si>
    <t>Blank(ml):</t>
  </si>
  <si>
    <t>Standard(ml):</t>
  </si>
  <si>
    <t>Filename:</t>
  </si>
  <si>
    <t>Bottle #</t>
  </si>
  <si>
    <t>Niskin #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</si>
  <si>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</si>
  <si>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</si>
  <si>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</si>
  <si>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</si>
  <si>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</si>
  <si>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</si>
  <si>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</si>
  <si>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</si>
  <si>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</si>
  <si>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</si>
  <si>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Station ID</t>
  </si>
  <si>
    <t>Greengrove</t>
  </si>
  <si>
    <t>City of Tacoma</t>
  </si>
  <si>
    <t>Com Bay</t>
  </si>
  <si>
    <t>Azami/King</t>
  </si>
  <si>
    <t>20140411oxygen</t>
  </si>
  <si>
    <t>cap was placed upside down</t>
  </si>
  <si>
    <t>sodium azide 1st pump unkown added a 2nd pump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</si>
</sst>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_)"/>
  </numFmts>
  <fonts count="46">
    <font>
      <sz val="10"/>
      <name val="Arial"/>
      <family val="0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b/>
      <sz val="14"/>
      <name val="Times New Roman"/>
      <family val="0"/>
    </font>
    <font>
      <b/>
      <sz val="12"/>
      <name val="Geneva"/>
      <family val="0"/>
    </font>
    <font>
      <b/>
      <sz val="12"/>
      <name val="Arial"/>
      <family val="0"/>
    </font>
    <font>
      <b/>
      <sz val="10"/>
      <name val="Geneva"/>
      <family val="0"/>
    </font>
    <font>
      <b/>
      <sz val="10"/>
      <name val="Arial"/>
      <family val="0"/>
    </font>
    <font>
      <i/>
      <sz val="11"/>
      <name val="Geneva"/>
      <family val="0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 horizontal="right"/>
    </xf>
    <xf numFmtId="164" fontId="0" fillId="33" borderId="16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7" xfId="0" applyNumberFormat="1" applyFill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34" borderId="19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7" fillId="0" borderId="21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4" fontId="7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33" borderId="2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8" fontId="0" fillId="0" borderId="0" xfId="0" applyNumberFormat="1" applyAlignment="1" applyProtection="1">
      <alignment horizontal="right"/>
      <protection/>
    </xf>
    <xf numFmtId="164" fontId="0" fillId="0" borderId="19" xfId="0" applyNumberForma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B30" sqref="B30"/>
    </sheetView>
  </sheetViews>
  <sheetFormatPr defaultColWidth="11.421875" defaultRowHeight="12.75"/>
  <cols>
    <col min="1" max="4" width="11.421875" style="0" customWidth="1"/>
    <col min="5" max="5" width="14.00390625" style="0" bestFit="1" customWidth="1"/>
    <col min="6" max="6" width="10.421875" style="0" bestFit="1" customWidth="1"/>
    <col min="7" max="7" width="10.28125" style="0" bestFit="1" customWidth="1"/>
    <col min="8" max="10" width="11.421875" style="0" customWidth="1"/>
    <col min="11" max="11" width="19.8515625" style="0" bestFit="1" customWidth="1"/>
  </cols>
  <sheetData>
    <row r="1" spans="1:11" ht="61.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15.75">
      <c r="A2" s="4" t="s">
        <v>1</v>
      </c>
      <c r="B2" s="4"/>
      <c r="C2" s="4"/>
      <c r="D2" s="4"/>
      <c r="E2" s="4"/>
      <c r="F2" s="4"/>
      <c r="G2" s="2"/>
      <c r="H2" s="4" t="s">
        <v>2</v>
      </c>
      <c r="I2" s="4"/>
      <c r="J2" s="5"/>
      <c r="K2" s="5"/>
    </row>
    <row r="3" spans="1:11" ht="15.75">
      <c r="A3" s="4" t="s">
        <v>3</v>
      </c>
      <c r="B3" s="4"/>
      <c r="C3" s="4"/>
      <c r="D3" s="4"/>
      <c r="E3" s="4"/>
      <c r="F3" s="4"/>
      <c r="G3" s="2"/>
      <c r="H3" s="4" t="s">
        <v>4</v>
      </c>
      <c r="I3" s="4"/>
      <c r="J3" s="5"/>
      <c r="K3" s="5"/>
    </row>
    <row r="4" spans="1:11" ht="15.75">
      <c r="A4" s="4" t="s">
        <v>5</v>
      </c>
      <c r="B4" s="4"/>
      <c r="C4" s="4"/>
      <c r="D4" s="4"/>
      <c r="E4" s="5"/>
      <c r="F4" s="4"/>
      <c r="G4" s="2"/>
      <c r="H4" s="6" t="s">
        <v>6</v>
      </c>
      <c r="I4" s="4" t="s">
        <v>7</v>
      </c>
      <c r="J4" s="2"/>
      <c r="K4" s="2"/>
    </row>
    <row r="5" spans="1:11" ht="15.75">
      <c r="A5" s="7"/>
      <c r="B5" s="7"/>
      <c r="C5" s="7"/>
      <c r="D5" s="7"/>
      <c r="E5" s="8"/>
      <c r="F5" s="7"/>
      <c r="G5" s="2"/>
      <c r="H5" s="6" t="s">
        <v>8</v>
      </c>
      <c r="I5" s="4" t="s">
        <v>9</v>
      </c>
      <c r="J5" s="5"/>
      <c r="K5" s="7"/>
    </row>
    <row r="6" spans="1:11" ht="15" thickBot="1">
      <c r="A6" s="9"/>
      <c r="B6" s="2"/>
      <c r="C6" s="2"/>
      <c r="D6" s="2"/>
      <c r="E6" s="2"/>
      <c r="F6" s="2"/>
      <c r="G6" s="2"/>
      <c r="H6" s="2"/>
      <c r="I6" s="10"/>
      <c r="J6" s="2"/>
      <c r="K6" s="2"/>
    </row>
    <row r="7" spans="1:11" ht="12.75">
      <c r="A7" s="24" t="s">
        <v>10</v>
      </c>
      <c r="B7" s="25" t="s">
        <v>31</v>
      </c>
      <c r="C7" s="25"/>
      <c r="D7" s="25"/>
      <c r="E7" s="25"/>
      <c r="F7" s="25"/>
      <c r="G7" s="25"/>
      <c r="H7" s="25"/>
      <c r="I7" s="25"/>
      <c r="J7" s="25" t="s">
        <v>11</v>
      </c>
      <c r="K7" s="26">
        <v>41740</v>
      </c>
    </row>
    <row r="8" spans="1:11" ht="12.75">
      <c r="A8" s="27" t="s">
        <v>12</v>
      </c>
      <c r="B8" s="11" t="s">
        <v>32</v>
      </c>
      <c r="C8" s="11"/>
      <c r="D8" s="12"/>
      <c r="E8" s="12" t="s">
        <v>13</v>
      </c>
      <c r="F8" s="11" t="s">
        <v>33</v>
      </c>
      <c r="G8" s="11"/>
      <c r="H8" s="11"/>
      <c r="I8" s="11"/>
      <c r="J8" s="11" t="s">
        <v>14</v>
      </c>
      <c r="K8" s="28" t="s">
        <v>34</v>
      </c>
    </row>
    <row r="9" spans="1:11" ht="13.5" thickBot="1">
      <c r="A9" s="29" t="s">
        <v>15</v>
      </c>
      <c r="B9" s="30">
        <v>0.001</v>
      </c>
      <c r="C9" s="30"/>
      <c r="D9" s="31"/>
      <c r="E9" s="31" t="s">
        <v>16</v>
      </c>
      <c r="F9" s="31">
        <v>0.499</v>
      </c>
      <c r="G9" s="31"/>
      <c r="H9" s="31"/>
      <c r="I9" s="31"/>
      <c r="J9" s="30" t="s">
        <v>17</v>
      </c>
      <c r="K9" s="46" t="s">
        <v>35</v>
      </c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20" customFormat="1" ht="12.75">
      <c r="A12" s="33" t="s">
        <v>18</v>
      </c>
      <c r="B12" s="34" t="s">
        <v>30</v>
      </c>
      <c r="C12" s="34" t="s">
        <v>19</v>
      </c>
      <c r="D12" s="34" t="s">
        <v>20</v>
      </c>
      <c r="E12" s="34" t="s">
        <v>21</v>
      </c>
      <c r="F12" s="34" t="s">
        <v>22</v>
      </c>
      <c r="G12" s="35"/>
      <c r="H12" s="35" t="s">
        <v>23</v>
      </c>
      <c r="I12" s="35"/>
      <c r="J12" s="34" t="s">
        <v>24</v>
      </c>
      <c r="K12" s="36"/>
    </row>
    <row r="13" spans="1:11" s="20" customFormat="1" ht="12.75" customHeight="1">
      <c r="A13" s="37"/>
      <c r="B13" s="32"/>
      <c r="C13" s="32"/>
      <c r="D13" s="32" t="s">
        <v>25</v>
      </c>
      <c r="E13" s="32" t="s">
        <v>26</v>
      </c>
      <c r="F13" s="32" t="s">
        <v>26</v>
      </c>
      <c r="G13" s="32" t="s">
        <v>27</v>
      </c>
      <c r="H13" s="32" t="s">
        <v>28</v>
      </c>
      <c r="I13" s="32" t="s">
        <v>29</v>
      </c>
      <c r="J13" s="50"/>
      <c r="K13" s="52"/>
    </row>
    <row r="14" spans="1:11" s="20" customFormat="1" ht="12.75">
      <c r="A14" s="18">
        <v>9</v>
      </c>
      <c r="B14" s="19">
        <v>8</v>
      </c>
      <c r="D14" s="18">
        <v>1</v>
      </c>
      <c r="E14" s="16">
        <v>141.668</v>
      </c>
      <c r="F14" s="16">
        <v>1.055</v>
      </c>
      <c r="G14" s="16">
        <f>(50/(($E14-2)*($F$9-$B$9)))*($F14-$B$9)-0.0016</f>
        <v>0.7560774434565595</v>
      </c>
      <c r="H14" s="16">
        <f>16*$G14</f>
        <v>12.097239095304952</v>
      </c>
      <c r="I14" s="16">
        <f>11.2*$G14</f>
        <v>8.468067366713466</v>
      </c>
      <c r="J14" s="51"/>
      <c r="K14" s="51"/>
    </row>
    <row r="15" spans="1:11" s="20" customFormat="1" ht="12.75">
      <c r="A15" s="18">
        <v>40</v>
      </c>
      <c r="B15" s="19">
        <v>8</v>
      </c>
      <c r="D15" s="18">
        <v>1</v>
      </c>
      <c r="E15" s="16">
        <v>140.27</v>
      </c>
      <c r="F15" s="16">
        <v>1.055</v>
      </c>
      <c r="G15" s="16">
        <f>(50/(($E15-2)*($F$9-$B$9)))*($F15-$B$9)-0.0016</f>
        <v>0.7637380572263741</v>
      </c>
      <c r="H15" s="16">
        <f>16*$G15</f>
        <v>12.219808915621986</v>
      </c>
      <c r="I15" s="16">
        <f>11.2*$G15</f>
        <v>8.55386624093539</v>
      </c>
      <c r="J15" s="55" t="s">
        <v>37</v>
      </c>
      <c r="K15" s="14"/>
    </row>
    <row r="16" spans="1:11" s="20" customFormat="1" ht="12.75">
      <c r="A16" s="21">
        <v>53</v>
      </c>
      <c r="B16" s="19">
        <v>4</v>
      </c>
      <c r="C16" s="22"/>
      <c r="D16" s="20">
        <v>1</v>
      </c>
      <c r="E16" s="16">
        <v>145.95</v>
      </c>
      <c r="F16" s="16">
        <v>1.136</v>
      </c>
      <c r="G16" s="16">
        <f aca="true" t="shared" si="0" ref="G16:G30">(50/(($E16-2)*($F$9-$B$9)))*($F16-$B$9)-0.0016</f>
        <v>0.7900347571599353</v>
      </c>
      <c r="H16" s="16">
        <f aca="true" t="shared" si="1" ref="H16:H30">16*$G16</f>
        <v>12.640556114558965</v>
      </c>
      <c r="I16" s="16">
        <f aca="true" t="shared" si="2" ref="I16:I30">11.2*$G16</f>
        <v>8.848389280191276</v>
      </c>
      <c r="J16" s="15"/>
      <c r="K16" s="14"/>
    </row>
    <row r="17" spans="1:11" s="20" customFormat="1" ht="12.75">
      <c r="A17" s="38">
        <v>46</v>
      </c>
      <c r="B17" s="39">
        <v>4</v>
      </c>
      <c r="C17" s="40"/>
      <c r="D17" s="40">
        <v>1</v>
      </c>
      <c r="E17" s="17">
        <v>144.518</v>
      </c>
      <c r="F17" s="17">
        <v>1.121</v>
      </c>
      <c r="G17" s="17">
        <f t="shared" si="0"/>
        <v>0.787421731969205</v>
      </c>
      <c r="H17" s="17">
        <f t="shared" si="1"/>
        <v>12.59874771150728</v>
      </c>
      <c r="I17" s="17">
        <f t="shared" si="2"/>
        <v>8.819123398055094</v>
      </c>
      <c r="J17" s="13"/>
      <c r="K17" s="13"/>
    </row>
    <row r="18" spans="1:11" s="20" customFormat="1" ht="12.75">
      <c r="A18" s="21">
        <v>54</v>
      </c>
      <c r="B18" s="19">
        <v>5</v>
      </c>
      <c r="C18" s="22"/>
      <c r="D18" s="20">
        <v>1</v>
      </c>
      <c r="E18" s="53">
        <v>144.741</v>
      </c>
      <c r="F18" s="16">
        <v>1.063</v>
      </c>
      <c r="G18" s="16">
        <f t="shared" si="0"/>
        <v>0.7453928473535731</v>
      </c>
      <c r="H18" s="16">
        <f t="shared" si="1"/>
        <v>11.92628555765717</v>
      </c>
      <c r="I18" s="16">
        <f t="shared" si="2"/>
        <v>8.34839989036002</v>
      </c>
      <c r="J18" s="15"/>
      <c r="K18" s="14"/>
    </row>
    <row r="19" spans="1:11" s="20" customFormat="1" ht="12.75">
      <c r="A19" s="21">
        <v>43</v>
      </c>
      <c r="B19" s="19">
        <v>4</v>
      </c>
      <c r="C19" s="22"/>
      <c r="D19" s="18">
        <v>120</v>
      </c>
      <c r="E19" s="53">
        <v>147.775</v>
      </c>
      <c r="F19" s="16">
        <v>0.695</v>
      </c>
      <c r="G19" s="16">
        <f t="shared" si="0"/>
        <v>0.47638809713214025</v>
      </c>
      <c r="H19" s="16">
        <f t="shared" si="1"/>
        <v>7.622209554114244</v>
      </c>
      <c r="I19" s="16">
        <f t="shared" si="2"/>
        <v>5.335546687879971</v>
      </c>
      <c r="J19" s="14"/>
      <c r="K19" s="14"/>
    </row>
    <row r="20" spans="1:11" s="20" customFormat="1" ht="12.75">
      <c r="A20" s="21">
        <v>23</v>
      </c>
      <c r="B20" s="19">
        <v>4</v>
      </c>
      <c r="C20" s="22"/>
      <c r="D20" s="45">
        <v>120</v>
      </c>
      <c r="E20" s="16">
        <v>137.617</v>
      </c>
      <c r="F20" s="16">
        <v>0.649</v>
      </c>
      <c r="G20" s="16">
        <f t="shared" si="0"/>
        <v>0.4781351435576324</v>
      </c>
      <c r="H20" s="16">
        <f t="shared" si="1"/>
        <v>7.650162296922119</v>
      </c>
      <c r="I20" s="16">
        <f t="shared" si="2"/>
        <v>5.355113607845483</v>
      </c>
      <c r="J20" s="14"/>
      <c r="K20" s="14"/>
    </row>
    <row r="21" spans="1:11" s="20" customFormat="1" ht="12.75">
      <c r="A21" s="41">
        <v>21</v>
      </c>
      <c r="B21" s="39">
        <v>5</v>
      </c>
      <c r="C21" s="40"/>
      <c r="D21" s="41">
        <v>10</v>
      </c>
      <c r="E21" s="17">
        <v>139.306</v>
      </c>
      <c r="F21" s="17">
        <v>1.007</v>
      </c>
      <c r="G21" s="17">
        <f t="shared" si="0"/>
        <v>0.7340125447122269</v>
      </c>
      <c r="H21" s="17">
        <f t="shared" si="1"/>
        <v>11.74420071539563</v>
      </c>
      <c r="I21" s="17">
        <f t="shared" si="2"/>
        <v>8.22094050077694</v>
      </c>
      <c r="J21" s="42"/>
      <c r="K21" s="13"/>
    </row>
    <row r="22" spans="1:11" s="20" customFormat="1" ht="12.75">
      <c r="A22" s="22">
        <v>37</v>
      </c>
      <c r="B22" s="19">
        <v>5</v>
      </c>
      <c r="C22" s="22"/>
      <c r="D22" s="18">
        <v>10</v>
      </c>
      <c r="E22" s="16">
        <v>144.033</v>
      </c>
      <c r="F22" s="16">
        <v>0.843</v>
      </c>
      <c r="G22" s="16">
        <f t="shared" si="0"/>
        <v>0.5936007815820391</v>
      </c>
      <c r="H22" s="16">
        <f t="shared" si="1"/>
        <v>9.497612505312626</v>
      </c>
      <c r="I22" s="16">
        <f t="shared" si="2"/>
        <v>6.648328753718838</v>
      </c>
      <c r="J22" s="14" t="s">
        <v>36</v>
      </c>
      <c r="K22" s="14"/>
    </row>
    <row r="23" spans="1:11" s="20" customFormat="1" ht="12" customHeight="1">
      <c r="A23" s="22">
        <v>28</v>
      </c>
      <c r="B23" s="19">
        <v>5</v>
      </c>
      <c r="C23" s="22"/>
      <c r="D23" s="18">
        <v>1</v>
      </c>
      <c r="E23" s="16">
        <v>145.635</v>
      </c>
      <c r="F23" s="16">
        <v>1.066</v>
      </c>
      <c r="G23" s="16">
        <f t="shared" si="0"/>
        <v>0.7428404973952972</v>
      </c>
      <c r="H23" s="16">
        <f t="shared" si="1"/>
        <v>11.885447958324756</v>
      </c>
      <c r="I23" s="16">
        <f t="shared" si="2"/>
        <v>8.319813570827328</v>
      </c>
      <c r="J23" s="56"/>
      <c r="K23" s="56"/>
    </row>
    <row r="24" spans="1:11" s="20" customFormat="1" ht="12.75">
      <c r="A24" s="22">
        <v>67</v>
      </c>
      <c r="B24" s="19">
        <v>6</v>
      </c>
      <c r="C24" s="22"/>
      <c r="D24" s="48">
        <v>1</v>
      </c>
      <c r="E24" s="16">
        <v>142.741</v>
      </c>
      <c r="F24" s="16">
        <v>0.979</v>
      </c>
      <c r="G24" s="16">
        <f t="shared" si="0"/>
        <v>0.6960841935494086</v>
      </c>
      <c r="H24" s="16">
        <f t="shared" si="1"/>
        <v>11.137347096790538</v>
      </c>
      <c r="I24" s="16">
        <f t="shared" si="2"/>
        <v>7.796142967753377</v>
      </c>
      <c r="J24" s="14"/>
      <c r="K24" s="14"/>
    </row>
    <row r="25" spans="1:11" s="20" customFormat="1" ht="12.75">
      <c r="A25" s="41">
        <v>61</v>
      </c>
      <c r="B25" s="39">
        <v>6</v>
      </c>
      <c r="C25" s="40"/>
      <c r="D25" s="41">
        <v>1</v>
      </c>
      <c r="E25" s="17">
        <v>140.259</v>
      </c>
      <c r="F25" s="17">
        <v>0.964</v>
      </c>
      <c r="G25" s="17">
        <f t="shared" si="0"/>
        <v>0.6977161167660102</v>
      </c>
      <c r="H25" s="17">
        <f t="shared" si="1"/>
        <v>11.163457868256163</v>
      </c>
      <c r="I25" s="17">
        <f t="shared" si="2"/>
        <v>7.814420507779314</v>
      </c>
      <c r="J25" s="13"/>
      <c r="K25" s="13"/>
    </row>
    <row r="26" spans="1:11" s="20" customFormat="1" ht="12.75">
      <c r="A26" s="22">
        <v>51</v>
      </c>
      <c r="B26" s="19">
        <v>6</v>
      </c>
      <c r="C26" s="22"/>
      <c r="D26" s="18">
        <v>41</v>
      </c>
      <c r="E26" s="16">
        <v>142.721</v>
      </c>
      <c r="F26" s="16">
        <v>0.752</v>
      </c>
      <c r="G26" s="16">
        <f t="shared" si="0"/>
        <v>0.5342234124665316</v>
      </c>
      <c r="H26" s="16">
        <f t="shared" si="1"/>
        <v>8.547574599464506</v>
      </c>
      <c r="I26" s="16">
        <f t="shared" si="2"/>
        <v>5.983302219625154</v>
      </c>
      <c r="J26" s="14"/>
      <c r="K26" s="14"/>
    </row>
    <row r="27" spans="1:11" s="20" customFormat="1" ht="12.75">
      <c r="A27" s="22">
        <v>68</v>
      </c>
      <c r="B27" s="19">
        <v>6</v>
      </c>
      <c r="C27" s="45"/>
      <c r="D27" s="18">
        <v>41</v>
      </c>
      <c r="E27" s="16">
        <v>139.762</v>
      </c>
      <c r="F27" s="16">
        <v>0.734</v>
      </c>
      <c r="G27" s="23">
        <f t="shared" si="0"/>
        <v>0.5326139161019742</v>
      </c>
      <c r="H27" s="23">
        <f t="shared" si="1"/>
        <v>8.521822657631587</v>
      </c>
      <c r="I27" s="23">
        <f t="shared" si="2"/>
        <v>5.9652758603421105</v>
      </c>
      <c r="J27" s="15"/>
      <c r="K27" s="14"/>
    </row>
    <row r="28" spans="1:11" s="20" customFormat="1" ht="12.75">
      <c r="A28" s="22">
        <v>59</v>
      </c>
      <c r="B28" s="19">
        <v>7</v>
      </c>
      <c r="C28" s="45"/>
      <c r="D28" s="45">
        <v>42</v>
      </c>
      <c r="E28" s="16">
        <v>145.138</v>
      </c>
      <c r="F28" s="16">
        <v>0.745</v>
      </c>
      <c r="G28" s="23">
        <f t="shared" si="0"/>
        <v>0.5202655785376552</v>
      </c>
      <c r="H28" s="23">
        <f t="shared" si="1"/>
        <v>8.324249256602483</v>
      </c>
      <c r="I28" s="23">
        <f t="shared" si="2"/>
        <v>5.826974479621738</v>
      </c>
      <c r="J28" s="14"/>
      <c r="K28" s="14"/>
    </row>
    <row r="29" spans="1:11" s="20" customFormat="1" ht="12.75">
      <c r="A29" s="41">
        <v>30</v>
      </c>
      <c r="B29" s="39">
        <v>7</v>
      </c>
      <c r="C29" s="38"/>
      <c r="D29" s="41">
        <v>42</v>
      </c>
      <c r="E29" s="17">
        <v>140.545</v>
      </c>
      <c r="F29" s="17">
        <v>0.718</v>
      </c>
      <c r="G29" s="43">
        <f t="shared" si="0"/>
        <v>0.5179997820724596</v>
      </c>
      <c r="H29" s="43">
        <f t="shared" si="1"/>
        <v>8.287996513159353</v>
      </c>
      <c r="I29" s="43">
        <f t="shared" si="2"/>
        <v>5.8015975592115465</v>
      </c>
      <c r="J29" s="13"/>
      <c r="K29" s="13"/>
    </row>
    <row r="30" spans="1:11" s="20" customFormat="1" ht="12.75">
      <c r="A30" s="22">
        <v>65</v>
      </c>
      <c r="B30" s="19">
        <v>7</v>
      </c>
      <c r="C30" s="19"/>
      <c r="D30" s="18">
        <v>1</v>
      </c>
      <c r="E30" s="16">
        <v>139.486</v>
      </c>
      <c r="F30" s="16">
        <v>0.913</v>
      </c>
      <c r="G30" s="23">
        <f t="shared" si="0"/>
        <v>0.6644042845107209</v>
      </c>
      <c r="H30" s="23">
        <f t="shared" si="1"/>
        <v>10.630468552171534</v>
      </c>
      <c r="I30" s="23">
        <f t="shared" si="2"/>
        <v>7.441327986520073</v>
      </c>
      <c r="J30" s="54"/>
      <c r="K30" s="54"/>
    </row>
    <row r="31" spans="1:11" s="20" customFormat="1" ht="12.75">
      <c r="A31" s="22">
        <v>48</v>
      </c>
      <c r="B31" s="19">
        <v>7</v>
      </c>
      <c r="C31" s="19"/>
      <c r="D31" s="18">
        <v>1</v>
      </c>
      <c r="E31" s="16">
        <v>141.76</v>
      </c>
      <c r="F31" s="16">
        <v>0.929</v>
      </c>
      <c r="G31" s="16">
        <f>(50/(($E31-2)*($F$9-$B$9)))*($F31-$B$9)-0.0016</f>
        <v>0.6650620689972253</v>
      </c>
      <c r="H31" s="16">
        <f>16*$G31</f>
        <v>10.640993103955605</v>
      </c>
      <c r="I31" s="16">
        <f>11.2*$G31</f>
        <v>7.448695172768923</v>
      </c>
      <c r="J31" s="14"/>
      <c r="K31" s="14"/>
    </row>
    <row r="32" spans="1:11" s="20" customFormat="1" ht="12.75">
      <c r="A32" s="22">
        <v>55</v>
      </c>
      <c r="B32" s="19">
        <v>8</v>
      </c>
      <c r="C32" s="19"/>
      <c r="D32" s="45">
        <v>37</v>
      </c>
      <c r="E32" s="16">
        <v>144.337</v>
      </c>
      <c r="F32" s="16">
        <v>0.758</v>
      </c>
      <c r="G32" s="16">
        <f>(50/(($E32-2)*($F$9-$B$9)))*($F32-$B$9)-0.0016</f>
        <v>0.5323723056145417</v>
      </c>
      <c r="H32" s="16">
        <f>16*$G32</f>
        <v>8.517956889832668</v>
      </c>
      <c r="I32" s="16">
        <f>11.2*$G32</f>
        <v>5.962569822882867</v>
      </c>
      <c r="J32" s="15"/>
      <c r="K32" s="14"/>
    </row>
    <row r="33" spans="1:11" s="20" customFormat="1" ht="12.75">
      <c r="A33" s="40">
        <v>49</v>
      </c>
      <c r="B33" s="39">
        <v>8</v>
      </c>
      <c r="C33" s="40"/>
      <c r="D33" s="38">
        <v>37</v>
      </c>
      <c r="E33" s="17">
        <v>146.357</v>
      </c>
      <c r="F33" s="17">
        <v>0.763</v>
      </c>
      <c r="G33" s="17">
        <f>(50/(($E33-2)*($F$9-$B$9)))*($F33-$B$9)-0.0016</f>
        <v>0.5283779303836014</v>
      </c>
      <c r="H33" s="17">
        <f>16*$G33</f>
        <v>8.454046886137622</v>
      </c>
      <c r="I33" s="17">
        <f>11.2*$G33</f>
        <v>5.917832820296335</v>
      </c>
      <c r="J33" s="13"/>
      <c r="K33" s="13"/>
    </row>
    <row r="34" spans="1:11" s="20" customFormat="1" ht="12.75">
      <c r="A34" s="22"/>
      <c r="B34" s="19"/>
      <c r="C34" s="19"/>
      <c r="D34" s="21"/>
      <c r="E34" s="16"/>
      <c r="F34" s="16"/>
      <c r="G34" s="16"/>
      <c r="H34" s="16"/>
      <c r="I34" s="16"/>
      <c r="J34" s="14"/>
      <c r="K34" s="14"/>
    </row>
    <row r="35" spans="1:11" s="20" customFormat="1" ht="12.75">
      <c r="A35" s="22"/>
      <c r="B35" s="19"/>
      <c r="C35" s="19"/>
      <c r="D35" s="21"/>
      <c r="E35" s="16"/>
      <c r="F35" s="16"/>
      <c r="G35" s="16"/>
      <c r="H35" s="16"/>
      <c r="I35" s="16"/>
      <c r="J35" s="14"/>
      <c r="K35" s="14"/>
    </row>
    <row r="36" spans="1:11" s="20" customFormat="1" ht="12.75">
      <c r="A36" s="22"/>
      <c r="B36" s="19"/>
      <c r="C36" s="19"/>
      <c r="D36" s="45"/>
      <c r="E36" s="16"/>
      <c r="F36" s="16"/>
      <c r="G36" s="16"/>
      <c r="H36" s="16"/>
      <c r="I36" s="16"/>
      <c r="J36" s="14"/>
      <c r="K36" s="14"/>
    </row>
    <row r="37" spans="1:11" s="20" customFormat="1" ht="12.75">
      <c r="A37" s="40"/>
      <c r="B37" s="39"/>
      <c r="C37" s="40"/>
      <c r="D37" s="38"/>
      <c r="E37" s="17"/>
      <c r="F37" s="17"/>
      <c r="G37" s="17"/>
      <c r="H37" s="17"/>
      <c r="I37" s="17"/>
      <c r="J37" s="42"/>
      <c r="K37" s="13"/>
    </row>
    <row r="38" spans="1:9" s="20" customFormat="1" ht="12.75">
      <c r="A38" s="19"/>
      <c r="B38" s="19"/>
      <c r="C38" s="19"/>
      <c r="D38" s="19"/>
      <c r="E38" s="16"/>
      <c r="F38" s="16"/>
      <c r="G38" s="16"/>
      <c r="H38" s="16"/>
      <c r="I38" s="16"/>
    </row>
    <row r="39" spans="1:9" s="20" customFormat="1" ht="12.75">
      <c r="A39" s="19"/>
      <c r="B39" s="19"/>
      <c r="C39" s="19"/>
      <c r="D39" s="19"/>
      <c r="E39" s="53"/>
      <c r="F39" s="16"/>
      <c r="G39" s="16"/>
      <c r="H39" s="16"/>
      <c r="I39" s="16"/>
    </row>
    <row r="40" spans="1:9" s="20" customFormat="1" ht="12.75">
      <c r="A40" s="19"/>
      <c r="B40" s="19"/>
      <c r="C40" s="19"/>
      <c r="D40" s="19"/>
      <c r="E40" s="16"/>
      <c r="F40" s="16"/>
      <c r="G40" s="16"/>
      <c r="H40" s="16"/>
      <c r="I40" s="16"/>
    </row>
    <row r="41" spans="1:11" s="20" customFormat="1" ht="12.75">
      <c r="A41" s="39"/>
      <c r="B41" s="39"/>
      <c r="C41" s="40"/>
      <c r="D41" s="39"/>
      <c r="E41" s="17"/>
      <c r="F41" s="17"/>
      <c r="G41" s="17"/>
      <c r="H41" s="17"/>
      <c r="I41" s="17"/>
      <c r="J41" s="41"/>
      <c r="K41" s="41"/>
    </row>
    <row r="42" spans="1:9" s="20" customFormat="1" ht="12.75">
      <c r="A42" s="19"/>
      <c r="B42" s="19"/>
      <c r="C42" s="22"/>
      <c r="D42" s="19"/>
      <c r="E42" s="16"/>
      <c r="F42" s="16"/>
      <c r="G42" s="16"/>
      <c r="H42" s="16"/>
      <c r="I42" s="16"/>
    </row>
    <row r="43" spans="1:9" s="20" customFormat="1" ht="12.75">
      <c r="A43" s="19"/>
      <c r="B43" s="19"/>
      <c r="C43" s="22"/>
      <c r="D43" s="19"/>
      <c r="E43" s="16"/>
      <c r="F43" s="16"/>
      <c r="G43" s="16"/>
      <c r="H43" s="16"/>
      <c r="I43" s="16"/>
    </row>
    <row r="44" spans="1:9" s="20" customFormat="1" ht="12.75">
      <c r="A44" s="19"/>
      <c r="B44" s="19"/>
      <c r="C44" s="22"/>
      <c r="D44" s="47"/>
      <c r="E44" s="16"/>
      <c r="F44" s="16"/>
      <c r="G44" s="16"/>
      <c r="H44" s="16"/>
      <c r="I44" s="16"/>
    </row>
    <row r="45" spans="1:11" s="20" customFormat="1" ht="12.75">
      <c r="A45" s="39"/>
      <c r="B45" s="39"/>
      <c r="C45" s="39"/>
      <c r="D45" s="49"/>
      <c r="E45" s="17"/>
      <c r="F45" s="17"/>
      <c r="G45" s="17"/>
      <c r="H45" s="17"/>
      <c r="I45" s="17"/>
      <c r="J45" s="41"/>
      <c r="K45" s="41"/>
    </row>
    <row r="46" spans="1:9" s="20" customFormat="1" ht="12.75">
      <c r="A46" s="47"/>
      <c r="D46" s="19"/>
      <c r="E46" s="16"/>
      <c r="G46" s="16"/>
      <c r="H46" s="16"/>
      <c r="I46" s="16"/>
    </row>
    <row r="47" spans="1:9" s="20" customFormat="1" ht="12.75">
      <c r="A47" s="47"/>
      <c r="D47" s="19"/>
      <c r="E47" s="16"/>
      <c r="F47" s="16"/>
      <c r="G47" s="16"/>
      <c r="H47" s="16"/>
      <c r="I47" s="16"/>
    </row>
    <row r="48" spans="1:9" s="20" customFormat="1" ht="12.75">
      <c r="A48" s="19"/>
      <c r="D48" s="44"/>
      <c r="E48" s="16"/>
      <c r="F48" s="16"/>
      <c r="G48" s="16"/>
      <c r="H48" s="16"/>
      <c r="I48" s="16"/>
    </row>
    <row r="49" spans="1:9" s="20" customFormat="1" ht="12.75">
      <c r="A49" s="19"/>
      <c r="B49" s="22"/>
      <c r="D49" s="44"/>
      <c r="E49" s="16"/>
      <c r="F49" s="16"/>
      <c r="G49" s="16"/>
      <c r="H49" s="16"/>
      <c r="I49" s="16"/>
    </row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</sheetData>
  <sheetProtection/>
  <mergeCells count="1">
    <mergeCell ref="J23:K23"/>
  </mergeCells>
  <printOptions/>
  <pageMargins left="0.75" right="0.75" top="1" bottom="1" header="0.5" footer="0.5"/>
  <pageSetup fitToHeight="6" fitToWidth="1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9" sqref="F49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cgreen</dc:creator>
  <cp:keywords/>
  <dc:description/>
  <cp:lastModifiedBy>reetzl</cp:lastModifiedBy>
  <cp:lastPrinted>2010-11-20T03:52:45Z</cp:lastPrinted>
  <dcterms:created xsi:type="dcterms:W3CDTF">2009-03-24T23:41:44Z</dcterms:created>
  <dcterms:modified xsi:type="dcterms:W3CDTF">2014-06-05T18:19:24Z</dcterms:modified>
  <cp:category/>
  <cp:version/>
  <cp:contentType/>
  <cp:contentStatus/>
</cp:coreProperties>
</file>