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-30" windowWidth="9690" windowHeight="5550"/>
  </bookViews>
  <sheets>
    <sheet name="Sheet1" sheetId="1" r:id="rId1"/>
  </sheets>
  <definedNames>
    <definedName name="_xlnm.Print_Area" localSheetId="0">Sheet1!$A:$K</definedName>
    <definedName name="_xlnm.Print_Titles" localSheetId="0">Sheet1!$3:$16</definedName>
  </definedNames>
  <calcPr calcId="145621"/>
</workbook>
</file>

<file path=xl/calcChain.xml><?xml version="1.0" encoding="utf-8"?>
<calcChain xmlns="http://schemas.openxmlformats.org/spreadsheetml/2006/main">
  <c r="I63" i="1" l="1"/>
  <c r="J63" i="1"/>
  <c r="K63" i="1"/>
  <c r="I64" i="1"/>
  <c r="J64" i="1"/>
  <c r="K64" i="1"/>
  <c r="I62" i="1"/>
  <c r="J62" i="1"/>
  <c r="K62" i="1"/>
  <c r="I61" i="1"/>
  <c r="J61" i="1"/>
  <c r="K61" i="1"/>
  <c r="I51" i="1"/>
  <c r="J51" i="1"/>
  <c r="I52" i="1"/>
  <c r="J52" i="1"/>
  <c r="K52" i="1"/>
  <c r="K51" i="1"/>
  <c r="I46" i="1"/>
  <c r="J46" i="1"/>
  <c r="K46" i="1"/>
  <c r="I45" i="1"/>
  <c r="J45" i="1"/>
  <c r="K45" i="1"/>
  <c r="I40" i="1"/>
  <c r="J40" i="1"/>
  <c r="K40" i="1"/>
  <c r="I39" i="1"/>
  <c r="J39" i="1"/>
  <c r="K39" i="1"/>
  <c r="I34" i="1"/>
  <c r="J34" i="1"/>
  <c r="K34" i="1"/>
  <c r="I33" i="1"/>
  <c r="J33" i="1"/>
  <c r="K33" i="1"/>
  <c r="I28" i="1"/>
  <c r="J28" i="1"/>
  <c r="K28" i="1"/>
  <c r="I27" i="1"/>
  <c r="J27" i="1"/>
  <c r="K27" i="1"/>
  <c r="I22" i="1"/>
  <c r="J22" i="1"/>
  <c r="K22" i="1"/>
  <c r="I21" i="1"/>
  <c r="J21" i="1"/>
  <c r="K21" i="1"/>
  <c r="I18" i="1"/>
  <c r="J18" i="1"/>
  <c r="K18" i="1"/>
  <c r="I20" i="1"/>
  <c r="J20" i="1"/>
  <c r="K20" i="1"/>
  <c r="I58" i="1"/>
  <c r="J58" i="1"/>
  <c r="I55" i="1"/>
  <c r="J55" i="1"/>
  <c r="I56" i="1"/>
  <c r="J56" i="1"/>
  <c r="I19" i="1"/>
  <c r="J19" i="1"/>
  <c r="I32" i="1"/>
  <c r="J32" i="1"/>
  <c r="I17" i="1"/>
  <c r="J17" i="1"/>
  <c r="I30" i="1"/>
  <c r="J30" i="1"/>
  <c r="I36" i="1"/>
  <c r="J36" i="1"/>
  <c r="I44" i="1"/>
  <c r="J44" i="1"/>
  <c r="I59" i="1"/>
  <c r="J59" i="1"/>
  <c r="I43" i="1"/>
  <c r="J43" i="1"/>
  <c r="I53" i="1"/>
  <c r="J53" i="1"/>
  <c r="I48" i="1"/>
  <c r="J48" i="1"/>
  <c r="I50" i="1"/>
  <c r="J50" i="1"/>
  <c r="I29" i="1"/>
  <c r="J29" i="1"/>
  <c r="I31" i="1"/>
  <c r="J31" i="1"/>
  <c r="I47" i="1"/>
  <c r="J47" i="1"/>
  <c r="I41" i="1"/>
  <c r="J41" i="1"/>
  <c r="I25" i="1"/>
  <c r="J25" i="1"/>
  <c r="I38" i="1"/>
  <c r="J38" i="1"/>
  <c r="I23" i="1"/>
  <c r="J23" i="1"/>
  <c r="I57" i="1"/>
  <c r="J57" i="1"/>
  <c r="I37" i="1"/>
  <c r="J37" i="1"/>
  <c r="I49" i="1"/>
  <c r="J49" i="1"/>
  <c r="I42" i="1"/>
  <c r="J42" i="1"/>
  <c r="K35" i="1"/>
  <c r="K60" i="1"/>
  <c r="K58" i="1"/>
  <c r="K55" i="1"/>
  <c r="K56" i="1"/>
  <c r="K19" i="1"/>
  <c r="K32" i="1"/>
  <c r="K17" i="1"/>
  <c r="K30" i="1"/>
  <c r="K36" i="1"/>
  <c r="K44" i="1"/>
  <c r="K59" i="1"/>
  <c r="K43" i="1"/>
  <c r="K53" i="1"/>
  <c r="K48" i="1"/>
  <c r="K50" i="1"/>
  <c r="K29" i="1"/>
  <c r="K31" i="1"/>
  <c r="K47" i="1"/>
  <c r="K41" i="1"/>
  <c r="K25" i="1"/>
  <c r="K38" i="1"/>
  <c r="K23" i="1"/>
  <c r="K57" i="1"/>
  <c r="K37" i="1"/>
  <c r="K49" i="1"/>
  <c r="K42" i="1"/>
  <c r="K54" i="1"/>
  <c r="K24" i="1"/>
  <c r="J35" i="1"/>
  <c r="I35" i="1"/>
  <c r="K26" i="1"/>
  <c r="J26" i="1"/>
  <c r="I26" i="1"/>
  <c r="J24" i="1"/>
  <c r="I24" i="1"/>
  <c r="J54" i="1"/>
  <c r="I54" i="1"/>
  <c r="J60" i="1"/>
  <c r="I60" i="1"/>
</calcChain>
</file>

<file path=xl/sharedStrings.xml><?xml version="1.0" encoding="utf-8"?>
<sst xmlns="http://schemas.openxmlformats.org/spreadsheetml/2006/main" count="136" uniqueCount="93">
  <si>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</si>
  <si>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</si>
  <si>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</si>
  <si>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</si>
  <si>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</si>
  <si>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</si>
  <si>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</si>
  <si>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</si>
  <si>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</si>
  <si>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</si>
  <si>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</si>
  <si>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</si>
  <si>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Sample ID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</si>
  <si>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</si>
  <si>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</si>
  <si>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</si>
  <si>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</si>
  <si>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</si>
  <si>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</si>
  <si>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</si>
  <si>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</si>
  <si>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</si>
  <si>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</si>
  <si>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</si>
  <si>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</si>
  <si>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</si>
  <si>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</si>
  <si>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</si>
  <si>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</si>
  <si>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</si>
  <si>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</si>
  <si>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</si>
  <si>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</si>
  <si>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</si>
  <si>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</si>
  <si>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</si>
  <si>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Tube #</t>
  </si>
  <si>
    <t>Depth</t>
  </si>
  <si>
    <t>Greengrove</t>
  </si>
  <si>
    <t>C501</t>
  </si>
  <si>
    <t>C507</t>
  </si>
  <si>
    <t>C517</t>
  </si>
  <si>
    <t>C210</t>
  </si>
  <si>
    <t>C508</t>
  </si>
  <si>
    <t>C209</t>
  </si>
  <si>
    <t>C5010</t>
  </si>
  <si>
    <t>C09</t>
  </si>
  <si>
    <t>C200</t>
  </si>
  <si>
    <t>C205</t>
  </si>
  <si>
    <t>C521</t>
  </si>
  <si>
    <t>C42</t>
  </si>
  <si>
    <t>C3001</t>
  </si>
  <si>
    <t>C512</t>
  </si>
  <si>
    <t>C513</t>
  </si>
  <si>
    <t>C310</t>
  </si>
  <si>
    <t>C490</t>
  </si>
  <si>
    <t>C1006</t>
  </si>
  <si>
    <t>C201</t>
  </si>
  <si>
    <t>C203</t>
  </si>
  <si>
    <t>C523</t>
  </si>
  <si>
    <t>C19</t>
  </si>
  <si>
    <t>C301</t>
  </si>
  <si>
    <t>C509</t>
  </si>
  <si>
    <t>C70</t>
  </si>
  <si>
    <t>C83</t>
  </si>
  <si>
    <t>C528</t>
  </si>
  <si>
    <t>C207</t>
  </si>
  <si>
    <t>UWT29</t>
  </si>
  <si>
    <t>C502</t>
  </si>
  <si>
    <t>C82</t>
  </si>
  <si>
    <t>C514</t>
  </si>
  <si>
    <t xml:space="preserve">small leak at start </t>
  </si>
  <si>
    <t>Cheryl UW, Com Bay 2, sampled 4/18/2014</t>
  </si>
  <si>
    <t>Azami/King</t>
  </si>
  <si>
    <t>20140418chlorophyll</t>
  </si>
  <si>
    <t>C503</t>
  </si>
  <si>
    <t>C62</t>
  </si>
  <si>
    <t>C01</t>
  </si>
  <si>
    <t>C519</t>
  </si>
  <si>
    <t>C206</t>
  </si>
  <si>
    <t>C910</t>
  </si>
  <si>
    <t xml:space="preserve">C10 </t>
  </si>
  <si>
    <t>C03</t>
  </si>
  <si>
    <t>C529</t>
  </si>
  <si>
    <t>C88</t>
  </si>
  <si>
    <t>C504</t>
  </si>
  <si>
    <t>C520</t>
  </si>
  <si>
    <t>C23</t>
  </si>
  <si>
    <t>C511</t>
  </si>
  <si>
    <t>C208</t>
  </si>
  <si>
    <t>C22</t>
  </si>
  <si>
    <t>leaked 5mL</t>
  </si>
  <si>
    <t>ran prior before reset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</si>
</sst>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1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56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66" fontId="0" fillId="3" borderId="5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0" fontId="0" fillId="2" borderId="5" xfId="0" applyFill="1" applyBorder="1" applyAlignment="1">
      <alignment horizontal="left"/>
    </xf>
    <xf numFmtId="0" fontId="0" fillId="2" borderId="9" xfId="0" applyFill="1" applyBorder="1"/>
    <xf numFmtId="165" fontId="5" fillId="0" borderId="8" xfId="0" applyNumberFormat="1" applyFont="1" applyBorder="1" applyAlignment="1">
      <alignment horizontal="center"/>
    </xf>
    <xf numFmtId="165" fontId="3" fillId="0" borderId="0" xfId="0" applyNumberFormat="1" applyFont="1"/>
    <xf numFmtId="2" fontId="3" fillId="0" borderId="0" xfId="0" applyNumberFormat="1" applyFont="1"/>
    <xf numFmtId="0" fontId="0" fillId="3" borderId="5" xfId="0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Border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topLeftCell="A31" workbookViewId="0">
      <selection activeCell="L56" sqref="L56"/>
    </sheetView>
  </sheetViews>
  <sheetFormatPr defaultColWidth="11.5703125" defaultRowHeight="12.75"/>
  <cols>
    <col min="1" max="1" width="10.7109375" customWidth="1"/>
    <col min="2" max="2" width="7.7109375" customWidth="1"/>
    <col min="3" max="3" width="8.42578125" customWidth="1"/>
    <col min="4" max="4" width="6.7109375" style="7" customWidth="1"/>
    <col min="5" max="5" width="6.7109375" customWidth="1"/>
    <col min="6" max="6" width="5.7109375" customWidth="1"/>
    <col min="7" max="7" width="10.5703125" style="28" customWidth="1"/>
    <col min="8" max="8" width="12.5703125" style="28" customWidth="1"/>
    <col min="9" max="9" width="14.42578125" bestFit="1" customWidth="1"/>
    <col min="10" max="10" width="15.7109375" bestFit="1" customWidth="1"/>
    <col min="11" max="11" width="12" bestFit="1" customWidth="1"/>
  </cols>
  <sheetData>
    <row r="1" spans="1:13" ht="56.1" customHeight="1">
      <c r="A1" s="41" t="s">
        <v>0</v>
      </c>
    </row>
    <row r="2" spans="1:13" ht="15.75">
      <c r="A2" s="42" t="s">
        <v>1</v>
      </c>
    </row>
    <row r="3" spans="1:13" ht="15.75">
      <c r="A3" s="43" t="s">
        <v>2</v>
      </c>
      <c r="B3" s="43"/>
      <c r="C3" s="44"/>
      <c r="D3" s="44"/>
      <c r="E3" s="45"/>
      <c r="F3" s="45"/>
      <c r="G3" s="43" t="s">
        <v>27</v>
      </c>
      <c r="H3" s="46"/>
      <c r="I3" s="47"/>
      <c r="J3" s="45"/>
      <c r="K3" s="45"/>
    </row>
    <row r="4" spans="1:13" ht="15.75">
      <c r="A4" s="43" t="s">
        <v>26</v>
      </c>
      <c r="B4" s="43"/>
      <c r="C4" s="44"/>
      <c r="D4" s="44"/>
      <c r="E4" s="45"/>
      <c r="F4" s="45"/>
      <c r="G4" s="44" t="s">
        <v>3</v>
      </c>
      <c r="H4" s="46"/>
      <c r="I4" s="47"/>
      <c r="J4" s="45"/>
      <c r="K4" s="45"/>
    </row>
    <row r="5" spans="1:13" ht="15.75">
      <c r="A5" s="43" t="s">
        <v>4</v>
      </c>
      <c r="B5" s="43"/>
      <c r="C5" s="45"/>
      <c r="D5" s="44"/>
      <c r="E5" s="45"/>
      <c r="F5" s="45"/>
      <c r="G5" s="44" t="s">
        <v>5</v>
      </c>
      <c r="H5" s="46"/>
      <c r="I5" s="48" t="s">
        <v>6</v>
      </c>
      <c r="J5" s="45"/>
      <c r="K5" s="45"/>
    </row>
    <row r="6" spans="1:13" ht="15.75">
      <c r="A6" s="43" t="s">
        <v>7</v>
      </c>
      <c r="B6" s="43"/>
      <c r="C6" s="44"/>
      <c r="D6" s="44"/>
      <c r="E6" s="45"/>
      <c r="F6" s="45"/>
      <c r="G6" s="43" t="s">
        <v>8</v>
      </c>
      <c r="H6" s="45"/>
      <c r="I6" s="49" t="s">
        <v>9</v>
      </c>
      <c r="J6" s="45"/>
      <c r="K6" s="45"/>
    </row>
    <row r="7" spans="1:13" ht="15">
      <c r="A7" t="s">
        <v>34</v>
      </c>
      <c r="B7" s="8"/>
      <c r="C7" s="9"/>
      <c r="D7" s="9"/>
      <c r="G7"/>
      <c r="H7"/>
    </row>
    <row r="8" spans="1:13" ht="13.5" thickBot="1">
      <c r="A8" s="10" t="s">
        <v>22</v>
      </c>
      <c r="C8" s="11"/>
      <c r="D8" s="11"/>
      <c r="E8" s="11"/>
      <c r="F8" s="12"/>
      <c r="G8" s="27"/>
      <c r="H8" s="28" t="s">
        <v>35</v>
      </c>
    </row>
    <row r="9" spans="1:13" ht="13.5" thickTop="1">
      <c r="A9" s="13" t="s">
        <v>38</v>
      </c>
      <c r="B9" s="33"/>
      <c r="C9" s="14"/>
      <c r="D9" s="14"/>
      <c r="E9" s="14"/>
      <c r="F9" s="54"/>
      <c r="G9" s="55"/>
      <c r="H9" s="39"/>
      <c r="I9" s="39" t="s">
        <v>10</v>
      </c>
      <c r="J9" s="22">
        <v>40278</v>
      </c>
    </row>
    <row r="10" spans="1:13">
      <c r="A10" s="15" t="s">
        <v>72</v>
      </c>
      <c r="B10" s="16"/>
      <c r="C10" s="16"/>
      <c r="D10" s="16"/>
      <c r="E10" s="76"/>
      <c r="F10" s="56"/>
      <c r="G10" s="57"/>
      <c r="H10" s="40"/>
      <c r="I10" s="40" t="s">
        <v>11</v>
      </c>
      <c r="J10" s="23" t="s">
        <v>73</v>
      </c>
    </row>
    <row r="11" spans="1:13">
      <c r="A11" s="18" t="s">
        <v>24</v>
      </c>
      <c r="B11" s="65">
        <v>2.0165099999999998</v>
      </c>
      <c r="C11" s="19"/>
      <c r="D11" s="19"/>
      <c r="E11" s="26"/>
      <c r="F11" s="29"/>
      <c r="G11" s="29"/>
      <c r="H11" s="34"/>
      <c r="I11" s="17"/>
      <c r="J11" s="58" t="s">
        <v>21</v>
      </c>
    </row>
    <row r="12" spans="1:13" ht="13.5" thickBot="1">
      <c r="A12" s="20" t="s">
        <v>25</v>
      </c>
      <c r="B12" s="32">
        <v>0.12266000000000001</v>
      </c>
      <c r="C12" s="59"/>
      <c r="D12" s="21"/>
      <c r="E12" s="24"/>
      <c r="F12" s="30"/>
      <c r="G12" s="30"/>
      <c r="H12" s="25"/>
      <c r="I12" s="64" t="s">
        <v>28</v>
      </c>
      <c r="J12" s="60" t="s">
        <v>74</v>
      </c>
    </row>
    <row r="13" spans="1:13" s="1" customFormat="1" thickTop="1">
      <c r="A13" s="2"/>
      <c r="B13" s="2"/>
      <c r="C13" s="3"/>
      <c r="D13" s="5"/>
      <c r="E13" s="3"/>
      <c r="F13" s="3"/>
      <c r="G13" s="31"/>
      <c r="H13" s="31"/>
      <c r="I13" s="6"/>
      <c r="J13" s="3"/>
      <c r="K13" s="4"/>
    </row>
    <row r="14" spans="1:13" s="1" customFormat="1" ht="12">
      <c r="C14" s="35"/>
      <c r="D14" s="35" t="s">
        <v>31</v>
      </c>
      <c r="E14" s="36" t="s">
        <v>30</v>
      </c>
      <c r="F14" s="35"/>
      <c r="G14" s="36"/>
      <c r="H14" s="36"/>
      <c r="I14" s="37"/>
      <c r="J14" s="35"/>
      <c r="K14" s="38"/>
    </row>
    <row r="15" spans="1:13" s="1" customFormat="1" ht="12">
      <c r="A15" s="72" t="s">
        <v>12</v>
      </c>
      <c r="B15" s="72" t="s">
        <v>37</v>
      </c>
      <c r="C15" s="35" t="s">
        <v>36</v>
      </c>
      <c r="D15" s="35" t="s">
        <v>32</v>
      </c>
      <c r="E15" s="36" t="s">
        <v>23</v>
      </c>
      <c r="F15" s="35" t="s">
        <v>13</v>
      </c>
      <c r="I15" s="37" t="s">
        <v>16</v>
      </c>
      <c r="J15" s="71" t="s">
        <v>17</v>
      </c>
      <c r="K15" s="38" t="s">
        <v>18</v>
      </c>
      <c r="M15" s="66"/>
    </row>
    <row r="16" spans="1:13" s="1" customFormat="1" thickBot="1">
      <c r="A16" s="73"/>
      <c r="B16" s="73"/>
      <c r="C16" s="50"/>
      <c r="D16" s="50" t="s">
        <v>29</v>
      </c>
      <c r="E16" s="51" t="s">
        <v>29</v>
      </c>
      <c r="F16" s="50" t="s">
        <v>19</v>
      </c>
      <c r="G16" s="51" t="s">
        <v>14</v>
      </c>
      <c r="H16" s="51" t="s">
        <v>15</v>
      </c>
      <c r="I16" s="61" t="s">
        <v>33</v>
      </c>
      <c r="J16" s="61" t="s">
        <v>33</v>
      </c>
      <c r="K16" s="52" t="s">
        <v>20</v>
      </c>
    </row>
    <row r="17" spans="1:14" s="1" customFormat="1" ht="13.5" thickTop="1">
      <c r="A17" s="1">
        <v>4</v>
      </c>
      <c r="B17" s="1">
        <v>1</v>
      </c>
      <c r="C17" s="75" t="s">
        <v>55</v>
      </c>
      <c r="D17" s="68">
        <v>0.14499999999999999</v>
      </c>
      <c r="E17" s="68">
        <v>0.01</v>
      </c>
      <c r="F17" s="67">
        <v>1</v>
      </c>
      <c r="G17" s="69">
        <v>553.29999999999995</v>
      </c>
      <c r="H17" s="69">
        <v>300.10000000000002</v>
      </c>
      <c r="I17" s="68">
        <f t="shared" ref="I17:I62" si="0">($B$12)*($B$11)/($B$11-1)*(G17-H17)*(E17)/(D17)*(F17)</f>
        <v>4.2490063888728136</v>
      </c>
      <c r="J17" s="68">
        <f t="shared" ref="J17:J62" si="1">($B$12)*($B$11)/($B$11-1)*(($B$11*H17)-G17)*(E17)/(D17)*(F17)</f>
        <v>0.87018461055201424</v>
      </c>
      <c r="K17" s="70">
        <f t="shared" ref="K17:K64" si="2">$G17/$H17</f>
        <v>1.8437187604131953</v>
      </c>
      <c r="L17" s="1" t="s">
        <v>71</v>
      </c>
    </row>
    <row r="18" spans="1:14" s="1" customFormat="1">
      <c r="A18" s="1">
        <v>4</v>
      </c>
      <c r="B18" s="1">
        <v>1</v>
      </c>
      <c r="C18" s="75" t="s">
        <v>56</v>
      </c>
      <c r="D18" s="68">
        <v>0.14499999999999999</v>
      </c>
      <c r="E18" s="68">
        <v>0.01</v>
      </c>
      <c r="F18" s="67">
        <v>1</v>
      </c>
      <c r="G18" s="69">
        <v>618.79999999999995</v>
      </c>
      <c r="H18" s="69">
        <v>333.3</v>
      </c>
      <c r="I18" s="68">
        <f t="shared" si="0"/>
        <v>4.7910399842937927</v>
      </c>
      <c r="J18" s="68">
        <f t="shared" si="1"/>
        <v>0.89448604072551796</v>
      </c>
      <c r="K18" s="70">
        <f t="shared" si="2"/>
        <v>1.8565856585658564</v>
      </c>
      <c r="L18" s="1" t="s">
        <v>21</v>
      </c>
    </row>
    <row r="19" spans="1:14" s="1" customFormat="1">
      <c r="A19" s="1">
        <v>4</v>
      </c>
      <c r="B19" s="1">
        <v>3</v>
      </c>
      <c r="C19" s="75" t="s">
        <v>57</v>
      </c>
      <c r="D19" s="68">
        <v>0.14499999999999999</v>
      </c>
      <c r="E19" s="68">
        <v>0.01</v>
      </c>
      <c r="F19" s="67">
        <v>2</v>
      </c>
      <c r="G19" s="69">
        <v>811.8</v>
      </c>
      <c r="H19" s="69">
        <v>430.8</v>
      </c>
      <c r="I19" s="68">
        <f t="shared" si="0"/>
        <v>12.787294108693066</v>
      </c>
      <c r="J19" s="68">
        <f t="shared" si="1"/>
        <v>1.9101233025179718</v>
      </c>
      <c r="K19" s="70">
        <f t="shared" si="2"/>
        <v>1.8844011142061279</v>
      </c>
    </row>
    <row r="20" spans="1:14" s="1" customFormat="1">
      <c r="A20" s="1">
        <v>4</v>
      </c>
      <c r="B20" s="1">
        <v>3</v>
      </c>
      <c r="C20" s="75" t="s">
        <v>58</v>
      </c>
      <c r="D20" s="68">
        <v>0.14499999999999999</v>
      </c>
      <c r="E20" s="68">
        <v>0.01</v>
      </c>
      <c r="F20" s="67">
        <v>2</v>
      </c>
      <c r="G20" s="69">
        <v>838.8</v>
      </c>
      <c r="H20" s="69">
        <v>439.7</v>
      </c>
      <c r="I20" s="68">
        <f t="shared" si="0"/>
        <v>13.394774484985311</v>
      </c>
      <c r="J20" s="68">
        <f t="shared" si="1"/>
        <v>1.6062803797071055</v>
      </c>
      <c r="K20" s="70">
        <f t="shared" si="2"/>
        <v>1.907664316579486</v>
      </c>
    </row>
    <row r="21" spans="1:14" s="1" customFormat="1">
      <c r="A21" s="1">
        <v>4</v>
      </c>
      <c r="B21" s="1">
        <v>119</v>
      </c>
      <c r="C21" s="75" t="s">
        <v>59</v>
      </c>
      <c r="D21" s="68">
        <v>0.14499999999999999</v>
      </c>
      <c r="E21" s="68">
        <v>0.01</v>
      </c>
      <c r="F21" s="67">
        <v>1</v>
      </c>
      <c r="G21" s="69">
        <v>68.2</v>
      </c>
      <c r="H21" s="69">
        <v>42.6</v>
      </c>
      <c r="I21" s="68">
        <f t="shared" si="0"/>
        <v>0.42959938212932092</v>
      </c>
      <c r="J21" s="68">
        <f t="shared" si="1"/>
        <v>0.29708351215757572</v>
      </c>
      <c r="K21" s="70">
        <f t="shared" si="2"/>
        <v>1.6009389671361502</v>
      </c>
    </row>
    <row r="22" spans="1:14" s="1" customFormat="1">
      <c r="A22" s="1">
        <v>4</v>
      </c>
      <c r="B22" s="1">
        <v>119</v>
      </c>
      <c r="C22" s="75" t="s">
        <v>60</v>
      </c>
      <c r="D22" s="68">
        <v>0.14499999999999999</v>
      </c>
      <c r="E22" s="68">
        <v>0.01</v>
      </c>
      <c r="F22" s="67">
        <v>1</v>
      </c>
      <c r="G22" s="69">
        <v>74.3</v>
      </c>
      <c r="H22" s="69">
        <v>46.4</v>
      </c>
      <c r="I22" s="68">
        <f t="shared" si="0"/>
        <v>0.46819620161750208</v>
      </c>
      <c r="J22" s="68">
        <f t="shared" si="1"/>
        <v>0.32330817150249797</v>
      </c>
      <c r="K22" s="70">
        <f t="shared" si="2"/>
        <v>1.6012931034482758</v>
      </c>
      <c r="L22" s="1" t="s">
        <v>21</v>
      </c>
    </row>
    <row r="23" spans="1:14" s="1" customFormat="1">
      <c r="A23" s="1">
        <v>3</v>
      </c>
      <c r="B23" s="1">
        <v>1</v>
      </c>
      <c r="C23" s="75" t="s">
        <v>70</v>
      </c>
      <c r="D23" s="68">
        <v>0.14499999999999999</v>
      </c>
      <c r="E23" s="68">
        <v>0.01</v>
      </c>
      <c r="F23" s="67">
        <v>2</v>
      </c>
      <c r="G23" s="69">
        <v>655.20000000000005</v>
      </c>
      <c r="H23" s="69">
        <v>346.4</v>
      </c>
      <c r="I23" s="68">
        <f t="shared" si="0"/>
        <v>10.364085093869868</v>
      </c>
      <c r="J23" s="68">
        <f t="shared" si="1"/>
        <v>1.4538939944390954</v>
      </c>
      <c r="K23" s="70">
        <f t="shared" si="2"/>
        <v>1.891454965357968</v>
      </c>
      <c r="L23" t="s">
        <v>21</v>
      </c>
    </row>
    <row r="24" spans="1:14" s="1" customFormat="1">
      <c r="A24" s="1">
        <v>3</v>
      </c>
      <c r="B24" s="1">
        <v>1</v>
      </c>
      <c r="C24" s="75" t="s">
        <v>61</v>
      </c>
      <c r="D24" s="68">
        <v>0.14499999999999999</v>
      </c>
      <c r="E24" s="68">
        <v>0.01</v>
      </c>
      <c r="F24" s="67">
        <v>2</v>
      </c>
      <c r="G24" s="69">
        <v>660.3</v>
      </c>
      <c r="H24" s="69">
        <v>333.4</v>
      </c>
      <c r="I24" s="68">
        <f t="shared" si="0"/>
        <v>10.97156547016211</v>
      </c>
      <c r="J24" s="68">
        <f t="shared" si="1"/>
        <v>0.40289823665720231</v>
      </c>
      <c r="K24" s="70">
        <f t="shared" si="2"/>
        <v>1.980503899220156</v>
      </c>
      <c r="L24"/>
    </row>
    <row r="25" spans="1:14" s="1" customFormat="1">
      <c r="A25" s="1">
        <v>3</v>
      </c>
      <c r="B25" s="1">
        <v>3</v>
      </c>
      <c r="C25" s="75" t="s">
        <v>62</v>
      </c>
      <c r="D25" s="68">
        <v>0.14000000000000001</v>
      </c>
      <c r="E25" s="68">
        <v>0.01</v>
      </c>
      <c r="F25" s="67">
        <v>2</v>
      </c>
      <c r="G25" s="69">
        <v>853.8</v>
      </c>
      <c r="H25" s="69">
        <v>441.5</v>
      </c>
      <c r="I25" s="68">
        <f t="shared" si="0"/>
        <v>14.332005949513533</v>
      </c>
      <c r="J25" s="68">
        <f t="shared" si="1"/>
        <v>1.2684039046150386</v>
      </c>
      <c r="K25" s="70">
        <f t="shared" si="2"/>
        <v>1.9338618346545866</v>
      </c>
      <c r="L25"/>
      <c r="N25" s="62"/>
    </row>
    <row r="26" spans="1:14" s="1" customFormat="1">
      <c r="A26" s="1">
        <v>3</v>
      </c>
      <c r="B26" s="1">
        <v>3</v>
      </c>
      <c r="C26" s="75" t="s">
        <v>63</v>
      </c>
      <c r="D26" s="68">
        <v>0.14499999999999999</v>
      </c>
      <c r="E26" s="68">
        <v>0.01</v>
      </c>
      <c r="F26" s="67">
        <v>2</v>
      </c>
      <c r="G26" s="69">
        <v>809</v>
      </c>
      <c r="H26" s="69">
        <v>425.3</v>
      </c>
      <c r="I26" s="68">
        <f t="shared" si="0"/>
        <v>12.877912728360972</v>
      </c>
      <c r="J26" s="68">
        <f t="shared" si="1"/>
        <v>1.6318635599121336</v>
      </c>
      <c r="K26" s="70">
        <f t="shared" si="2"/>
        <v>1.9021866917470021</v>
      </c>
      <c r="L26" s="6"/>
    </row>
    <row r="27" spans="1:14" s="1" customFormat="1">
      <c r="A27" s="1">
        <v>3</v>
      </c>
      <c r="B27" s="1">
        <v>79</v>
      </c>
      <c r="C27" s="75" t="s">
        <v>64</v>
      </c>
      <c r="D27" s="68">
        <v>0.14499999999999999</v>
      </c>
      <c r="E27" s="68">
        <v>0.01</v>
      </c>
      <c r="F27" s="67">
        <v>1</v>
      </c>
      <c r="G27" s="69">
        <v>399</v>
      </c>
      <c r="H27" s="69">
        <v>216.8</v>
      </c>
      <c r="I27" s="68">
        <f t="shared" si="0"/>
        <v>3.0575393524985257</v>
      </c>
      <c r="J27" s="68">
        <f t="shared" si="1"/>
        <v>0.64069659776906041</v>
      </c>
      <c r="K27" s="70">
        <f t="shared" si="2"/>
        <v>1.8404059040590406</v>
      </c>
      <c r="L27" s="6"/>
    </row>
    <row r="28" spans="1:14" s="1" customFormat="1">
      <c r="A28" s="1">
        <v>3</v>
      </c>
      <c r="B28" s="1">
        <v>79</v>
      </c>
      <c r="C28" s="75" t="s">
        <v>65</v>
      </c>
      <c r="D28" s="68">
        <v>0.14499999999999999</v>
      </c>
      <c r="E28" s="68">
        <v>0.01</v>
      </c>
      <c r="F28" s="67">
        <v>1</v>
      </c>
      <c r="G28" s="69">
        <v>393.6</v>
      </c>
      <c r="H28" s="69">
        <v>214.3</v>
      </c>
      <c r="I28" s="68">
        <f t="shared" si="0"/>
        <v>3.0088737974916895</v>
      </c>
      <c r="J28" s="68">
        <f t="shared" si="1"/>
        <v>0.64671644301727671</v>
      </c>
      <c r="K28" s="70">
        <f t="shared" si="2"/>
        <v>1.8366775548296781</v>
      </c>
      <c r="L28" s="6" t="s">
        <v>21</v>
      </c>
    </row>
    <row r="29" spans="1:14" s="1" customFormat="1">
      <c r="A29" s="1">
        <v>2</v>
      </c>
      <c r="B29" s="1">
        <v>1</v>
      </c>
      <c r="C29" s="75" t="s">
        <v>43</v>
      </c>
      <c r="D29" s="68">
        <v>0.14499999999999999</v>
      </c>
      <c r="E29" s="68">
        <v>0.01</v>
      </c>
      <c r="F29" s="67">
        <v>2</v>
      </c>
      <c r="G29" s="69">
        <v>532.9</v>
      </c>
      <c r="H29" s="69">
        <v>284.60000000000002</v>
      </c>
      <c r="I29" s="68">
        <f t="shared" si="0"/>
        <v>8.3335567642742472</v>
      </c>
      <c r="J29" s="68">
        <f t="shared" si="1"/>
        <v>1.3760184335685124</v>
      </c>
      <c r="K29" s="70">
        <f t="shared" si="2"/>
        <v>1.8724525650035135</v>
      </c>
      <c r="L29"/>
    </row>
    <row r="30" spans="1:14" s="1" customFormat="1">
      <c r="A30" s="1">
        <v>2</v>
      </c>
      <c r="B30" s="1">
        <v>1</v>
      </c>
      <c r="C30" s="75" t="s">
        <v>66</v>
      </c>
      <c r="D30" s="68">
        <v>0.14499999999999999</v>
      </c>
      <c r="E30" s="68">
        <v>0.01</v>
      </c>
      <c r="F30" s="67">
        <v>2</v>
      </c>
      <c r="G30" s="69">
        <v>653.20000000000005</v>
      </c>
      <c r="H30" s="69">
        <v>333.9</v>
      </c>
      <c r="I30" s="68">
        <f t="shared" si="0"/>
        <v>10.716490837022828</v>
      </c>
      <c r="J30" s="68">
        <f t="shared" si="1"/>
        <v>0.67503115369993061</v>
      </c>
      <c r="K30" s="70">
        <f t="shared" si="2"/>
        <v>1.9562743336328245</v>
      </c>
      <c r="L30" s="1" t="s">
        <v>21</v>
      </c>
    </row>
    <row r="31" spans="1:14" s="1" customFormat="1">
      <c r="A31" s="1">
        <v>2</v>
      </c>
      <c r="B31" s="1">
        <v>3</v>
      </c>
      <c r="C31" s="75" t="s">
        <v>67</v>
      </c>
      <c r="D31" s="68">
        <v>0.14499999999999999</v>
      </c>
      <c r="E31" s="68">
        <v>0.01</v>
      </c>
      <c r="F31" s="67">
        <v>2</v>
      </c>
      <c r="G31" s="69">
        <v>991.4</v>
      </c>
      <c r="H31" s="69">
        <v>519.6</v>
      </c>
      <c r="I31" s="68">
        <f t="shared" si="0"/>
        <v>15.834764725672937</v>
      </c>
      <c r="J31" s="68">
        <f t="shared" si="1"/>
        <v>1.8922039067905125</v>
      </c>
      <c r="K31" s="70">
        <f t="shared" si="2"/>
        <v>1.9080061585835257</v>
      </c>
      <c r="L31"/>
    </row>
    <row r="32" spans="1:14" s="1" customFormat="1">
      <c r="A32" s="1">
        <v>2</v>
      </c>
      <c r="B32" s="1">
        <v>3</v>
      </c>
      <c r="C32" s="75" t="s">
        <v>40</v>
      </c>
      <c r="D32" s="68">
        <v>0.14499999999999999</v>
      </c>
      <c r="E32" s="68">
        <v>0.01</v>
      </c>
      <c r="F32" s="67">
        <v>2</v>
      </c>
      <c r="G32" s="69">
        <v>928.5</v>
      </c>
      <c r="H32" s="69">
        <v>479.5</v>
      </c>
      <c r="I32" s="68">
        <f t="shared" si="0"/>
        <v>15.069540826255084</v>
      </c>
      <c r="J32" s="68">
        <f t="shared" si="1"/>
        <v>1.2893534371518141</v>
      </c>
      <c r="K32" s="70">
        <f t="shared" si="2"/>
        <v>1.9363920750782064</v>
      </c>
    </row>
    <row r="33" spans="1:12" s="1" customFormat="1">
      <c r="A33" s="1">
        <v>2</v>
      </c>
      <c r="B33" s="1">
        <v>159</v>
      </c>
      <c r="C33" s="75" t="s">
        <v>49</v>
      </c>
      <c r="D33" s="68">
        <v>0.14499999999999999</v>
      </c>
      <c r="E33" s="68">
        <v>0.01</v>
      </c>
      <c r="F33" s="67">
        <v>1</v>
      </c>
      <c r="G33" s="69">
        <v>60.7</v>
      </c>
      <c r="H33" s="69">
        <v>38.4</v>
      </c>
      <c r="I33" s="68">
        <f t="shared" si="0"/>
        <v>0.37422133677671321</v>
      </c>
      <c r="J33" s="68">
        <f t="shared" si="1"/>
        <v>0.28081676511570075</v>
      </c>
      <c r="K33" s="70">
        <f t="shared" si="2"/>
        <v>1.5807291666666667</v>
      </c>
    </row>
    <row r="34" spans="1:12" s="1" customFormat="1">
      <c r="A34" s="1">
        <v>2</v>
      </c>
      <c r="B34" s="1">
        <v>159</v>
      </c>
      <c r="C34" s="75" t="s">
        <v>69</v>
      </c>
      <c r="D34" s="68">
        <v>0.14499999999999999</v>
      </c>
      <c r="E34" s="68">
        <v>0.01</v>
      </c>
      <c r="F34" s="67">
        <v>1</v>
      </c>
      <c r="G34" s="69">
        <v>67.8</v>
      </c>
      <c r="H34" s="69">
        <v>40.200000000000003</v>
      </c>
      <c r="I34" s="68">
        <f t="shared" si="0"/>
        <v>0.463161833858174</v>
      </c>
      <c r="J34" s="68">
        <f t="shared" si="1"/>
        <v>0.22258117906044669</v>
      </c>
      <c r="K34" s="70">
        <f t="shared" si="2"/>
        <v>1.6865671641791042</v>
      </c>
    </row>
    <row r="35" spans="1:12" s="1" customFormat="1">
      <c r="A35" s="1">
        <v>1</v>
      </c>
      <c r="B35" s="1">
        <v>1</v>
      </c>
      <c r="C35" s="75" t="s">
        <v>68</v>
      </c>
      <c r="D35" s="68">
        <v>0.14499999999999999</v>
      </c>
      <c r="E35" s="68">
        <v>0.01</v>
      </c>
      <c r="F35" s="67">
        <v>2</v>
      </c>
      <c r="G35" s="69">
        <v>870.8</v>
      </c>
      <c r="H35" s="69">
        <v>444.1</v>
      </c>
      <c r="I35" s="68">
        <f t="shared" si="0"/>
        <v>14.321098152701657</v>
      </c>
      <c r="J35" s="68">
        <f t="shared" si="1"/>
        <v>0.83006961034110338</v>
      </c>
      <c r="K35" s="70">
        <f t="shared" si="2"/>
        <v>1.9608196352172933</v>
      </c>
    </row>
    <row r="36" spans="1:12" s="1" customFormat="1">
      <c r="A36" s="1">
        <v>1</v>
      </c>
      <c r="B36" s="1">
        <v>1</v>
      </c>
      <c r="C36" s="75" t="s">
        <v>44</v>
      </c>
      <c r="D36" s="68">
        <v>0.14499999999999999</v>
      </c>
      <c r="E36" s="68">
        <v>0.01</v>
      </c>
      <c r="F36" s="67">
        <v>2</v>
      </c>
      <c r="G36" s="69">
        <v>791.9</v>
      </c>
      <c r="H36" s="69">
        <v>429</v>
      </c>
      <c r="I36" s="68">
        <f t="shared" si="0"/>
        <v>12.179813732400824</v>
      </c>
      <c r="J36" s="68">
        <f t="shared" si="1"/>
        <v>2.4561938567577988</v>
      </c>
      <c r="K36" s="70">
        <f t="shared" si="2"/>
        <v>1.8459207459207458</v>
      </c>
    </row>
    <row r="37" spans="1:12" s="1" customFormat="1">
      <c r="A37" s="1">
        <v>1</v>
      </c>
      <c r="B37" s="1">
        <v>3</v>
      </c>
      <c r="C37" s="75" t="s">
        <v>41</v>
      </c>
      <c r="D37" s="68">
        <v>0.14499999999999999</v>
      </c>
      <c r="E37" s="68">
        <v>0.01</v>
      </c>
      <c r="F37" s="67">
        <v>2</v>
      </c>
      <c r="G37" s="77">
        <v>709.8</v>
      </c>
      <c r="H37" s="77">
        <v>373.8</v>
      </c>
      <c r="I37" s="68">
        <f t="shared" si="0"/>
        <v>11.276983780894671</v>
      </c>
      <c r="J37" s="68">
        <f t="shared" si="1"/>
        <v>1.475789265323262</v>
      </c>
      <c r="K37" s="70">
        <f t="shared" si="2"/>
        <v>1.8988764044943818</v>
      </c>
      <c r="L37"/>
    </row>
    <row r="38" spans="1:12" s="1" customFormat="1">
      <c r="A38" s="1">
        <v>1</v>
      </c>
      <c r="B38" s="1">
        <v>3</v>
      </c>
      <c r="C38" s="75" t="s">
        <v>46</v>
      </c>
      <c r="D38" s="68">
        <v>0.14499999999999999</v>
      </c>
      <c r="E38" s="68">
        <v>0.01</v>
      </c>
      <c r="F38" s="67">
        <v>2</v>
      </c>
      <c r="G38" s="77">
        <v>671.3</v>
      </c>
      <c r="H38" s="77">
        <v>355.1</v>
      </c>
      <c r="I38" s="68">
        <f t="shared" si="0"/>
        <v>10.61244723666338</v>
      </c>
      <c r="J38" s="68">
        <f t="shared" si="1"/>
        <v>1.5023459915655886</v>
      </c>
      <c r="K38" s="70">
        <f t="shared" si="2"/>
        <v>1.8904533934103067</v>
      </c>
      <c r="L38"/>
    </row>
    <row r="39" spans="1:12" s="1" customFormat="1">
      <c r="A39" s="1">
        <v>1</v>
      </c>
      <c r="B39" s="1">
        <v>34</v>
      </c>
      <c r="C39" s="75" t="s">
        <v>42</v>
      </c>
      <c r="D39" s="68">
        <v>0.14000000000000001</v>
      </c>
      <c r="E39" s="68">
        <v>0.01</v>
      </c>
      <c r="F39" s="67">
        <v>1</v>
      </c>
      <c r="G39" s="77">
        <v>679.6</v>
      </c>
      <c r="H39" s="77">
        <v>364.5</v>
      </c>
      <c r="I39" s="68">
        <f t="shared" si="0"/>
        <v>5.4766129938051353</v>
      </c>
      <c r="J39" s="68">
        <f t="shared" si="1"/>
        <v>0.96319379195915023</v>
      </c>
      <c r="K39" s="70">
        <f t="shared" si="2"/>
        <v>1.8644718792866941</v>
      </c>
      <c r="L39"/>
    </row>
    <row r="40" spans="1:12" s="1" customFormat="1">
      <c r="A40" s="1">
        <v>1</v>
      </c>
      <c r="B40" s="1">
        <v>34</v>
      </c>
      <c r="C40" s="75" t="s">
        <v>51</v>
      </c>
      <c r="D40" s="68">
        <v>0.14499999999999999</v>
      </c>
      <c r="E40" s="68">
        <v>0.01</v>
      </c>
      <c r="F40" s="67">
        <v>1</v>
      </c>
      <c r="G40" s="77">
        <v>620.4</v>
      </c>
      <c r="H40" s="77">
        <v>332.9</v>
      </c>
      <c r="I40" s="68">
        <f t="shared" si="0"/>
        <v>4.824602436022646</v>
      </c>
      <c r="J40" s="68">
        <f t="shared" si="1"/>
        <v>0.85410027543528522</v>
      </c>
      <c r="K40" s="70">
        <f t="shared" si="2"/>
        <v>1.8636227095223792</v>
      </c>
      <c r="L40"/>
    </row>
    <row r="41" spans="1:12" s="1" customFormat="1">
      <c r="A41" s="1">
        <v>8</v>
      </c>
      <c r="B41" s="1">
        <v>1</v>
      </c>
      <c r="C41" s="75" t="s">
        <v>47</v>
      </c>
      <c r="D41" s="68">
        <v>0.14499999999999999</v>
      </c>
      <c r="E41" s="68">
        <v>0.01</v>
      </c>
      <c r="F41" s="67">
        <v>1</v>
      </c>
      <c r="G41" s="77" t="s">
        <v>21</v>
      </c>
      <c r="H41" s="77" t="s">
        <v>21</v>
      </c>
      <c r="I41" s="68" t="e">
        <f t="shared" si="0"/>
        <v>#VALUE!</v>
      </c>
      <c r="J41" s="68" t="e">
        <f t="shared" si="1"/>
        <v>#VALUE!</v>
      </c>
      <c r="K41" s="70" t="e">
        <f t="shared" si="2"/>
        <v>#VALUE!</v>
      </c>
    </row>
    <row r="42" spans="1:12" s="1" customFormat="1">
      <c r="A42" s="1">
        <v>8</v>
      </c>
      <c r="B42" s="1">
        <v>1</v>
      </c>
      <c r="C42" s="75" t="s">
        <v>75</v>
      </c>
      <c r="D42" s="68">
        <v>0.14499999999999999</v>
      </c>
      <c r="E42" s="68">
        <v>0.01</v>
      </c>
      <c r="F42" s="67">
        <v>1</v>
      </c>
      <c r="G42" s="77">
        <v>728.4</v>
      </c>
      <c r="H42" s="77">
        <v>401.5</v>
      </c>
      <c r="I42" s="68">
        <f t="shared" si="0"/>
        <v>5.4857827350810551</v>
      </c>
      <c r="J42" s="68">
        <f t="shared" si="1"/>
        <v>1.3631182521534293</v>
      </c>
      <c r="K42" s="70">
        <f t="shared" si="2"/>
        <v>1.8141967621419675</v>
      </c>
      <c r="L42"/>
    </row>
    <row r="43" spans="1:12" s="1" customFormat="1">
      <c r="A43" s="1">
        <v>8</v>
      </c>
      <c r="B43" s="1">
        <v>3</v>
      </c>
      <c r="C43" s="75" t="s">
        <v>76</v>
      </c>
      <c r="D43" s="68">
        <v>0.14499999999999999</v>
      </c>
      <c r="E43" s="68">
        <v>0.01</v>
      </c>
      <c r="F43" s="67">
        <v>2</v>
      </c>
      <c r="G43" s="77">
        <v>776.2</v>
      </c>
      <c r="H43" s="77">
        <v>393.3</v>
      </c>
      <c r="I43" s="68">
        <f t="shared" si="0"/>
        <v>12.85106276697789</v>
      </c>
      <c r="J43" s="68">
        <f t="shared" si="1"/>
        <v>0.5669833514745245</v>
      </c>
      <c r="K43" s="70">
        <f t="shared" si="2"/>
        <v>1.9735570811085685</v>
      </c>
    </row>
    <row r="44" spans="1:12">
      <c r="A44" s="1">
        <v>8</v>
      </c>
      <c r="B44" s="1">
        <v>3</v>
      </c>
      <c r="C44" s="75" t="s">
        <v>77</v>
      </c>
      <c r="D44" s="68">
        <v>0.14499999999999999</v>
      </c>
      <c r="E44" s="68">
        <v>0.01</v>
      </c>
      <c r="F44" s="67">
        <v>1</v>
      </c>
      <c r="G44" s="77" t="s">
        <v>21</v>
      </c>
      <c r="H44" s="77" t="s">
        <v>21</v>
      </c>
      <c r="I44" s="68" t="e">
        <f t="shared" si="0"/>
        <v>#VALUE!</v>
      </c>
      <c r="J44" s="68" t="e">
        <f t="shared" si="1"/>
        <v>#VALUE!</v>
      </c>
      <c r="K44" s="70" t="e">
        <f t="shared" si="2"/>
        <v>#VALUE!</v>
      </c>
      <c r="L44" s="1" t="s">
        <v>91</v>
      </c>
    </row>
    <row r="45" spans="1:12">
      <c r="A45" s="1">
        <v>8</v>
      </c>
      <c r="B45" s="1">
        <v>33</v>
      </c>
      <c r="C45" s="75" t="s">
        <v>78</v>
      </c>
      <c r="D45" s="68">
        <v>0.14499999999999999</v>
      </c>
      <c r="E45" s="68">
        <v>0.01</v>
      </c>
      <c r="F45" s="67">
        <v>1</v>
      </c>
      <c r="G45" s="77" t="s">
        <v>21</v>
      </c>
      <c r="H45" s="77" t="s">
        <v>21</v>
      </c>
      <c r="I45" s="68" t="e">
        <f t="shared" si="0"/>
        <v>#VALUE!</v>
      </c>
      <c r="J45" s="68" t="e">
        <f t="shared" si="1"/>
        <v>#VALUE!</v>
      </c>
      <c r="K45" s="70" t="e">
        <f t="shared" si="2"/>
        <v>#VALUE!</v>
      </c>
      <c r="L45" s="1"/>
    </row>
    <row r="46" spans="1:12">
      <c r="A46" s="1">
        <v>8</v>
      </c>
      <c r="B46" s="1">
        <v>33</v>
      </c>
      <c r="C46" s="75" t="s">
        <v>39</v>
      </c>
      <c r="D46" s="68">
        <v>0.14499999999999999</v>
      </c>
      <c r="E46" s="68">
        <v>0.01</v>
      </c>
      <c r="F46" s="67">
        <v>1</v>
      </c>
      <c r="G46" s="77">
        <v>718.3</v>
      </c>
      <c r="H46" s="77">
        <v>266.89999999999998</v>
      </c>
      <c r="I46" s="68">
        <f t="shared" si="0"/>
        <v>7.5750453552021666</v>
      </c>
      <c r="J46" s="68">
        <f t="shared" si="1"/>
        <v>-3.0221893813718204</v>
      </c>
      <c r="K46" s="70">
        <f t="shared" si="2"/>
        <v>2.6912701386286999</v>
      </c>
      <c r="L46" s="1"/>
    </row>
    <row r="47" spans="1:12">
      <c r="A47" s="1">
        <v>7</v>
      </c>
      <c r="B47" s="1">
        <v>1</v>
      </c>
      <c r="C47" s="75" t="s">
        <v>54</v>
      </c>
      <c r="D47" s="68">
        <v>0.14499999999999999</v>
      </c>
      <c r="E47" s="68">
        <v>0.01</v>
      </c>
      <c r="F47" s="67">
        <v>1</v>
      </c>
      <c r="G47" s="77" t="s">
        <v>21</v>
      </c>
      <c r="H47" s="77" t="s">
        <v>21</v>
      </c>
      <c r="I47" s="68" t="e">
        <f t="shared" si="0"/>
        <v>#VALUE!</v>
      </c>
      <c r="J47" s="68" t="e">
        <f t="shared" si="1"/>
        <v>#VALUE!</v>
      </c>
      <c r="K47" s="70" t="e">
        <f t="shared" si="2"/>
        <v>#VALUE!</v>
      </c>
    </row>
    <row r="48" spans="1:12">
      <c r="A48" s="1">
        <v>7</v>
      </c>
      <c r="B48" s="1">
        <v>1</v>
      </c>
      <c r="C48" s="75" t="s">
        <v>79</v>
      </c>
      <c r="D48" s="68">
        <v>0.14499999999999999</v>
      </c>
      <c r="E48" s="68">
        <v>0.01</v>
      </c>
      <c r="F48" s="67">
        <v>1</v>
      </c>
      <c r="G48" s="77" t="s">
        <v>21</v>
      </c>
      <c r="H48" s="77" t="s">
        <v>21</v>
      </c>
      <c r="I48" s="68" t="e">
        <f t="shared" si="0"/>
        <v>#VALUE!</v>
      </c>
      <c r="J48" s="68" t="e">
        <f t="shared" si="1"/>
        <v>#VALUE!</v>
      </c>
      <c r="K48" s="70" t="e">
        <f t="shared" si="2"/>
        <v>#VALUE!</v>
      </c>
      <c r="L48" s="1"/>
    </row>
    <row r="49" spans="1:12">
      <c r="A49" s="1">
        <v>7</v>
      </c>
      <c r="B49" s="1">
        <v>3</v>
      </c>
      <c r="C49" s="75" t="s">
        <v>80</v>
      </c>
      <c r="D49" s="68">
        <v>0.14499999999999999</v>
      </c>
      <c r="E49" s="68">
        <v>0.01</v>
      </c>
      <c r="F49" s="67">
        <v>2</v>
      </c>
      <c r="G49" s="77">
        <v>921.2</v>
      </c>
      <c r="H49" s="77">
        <v>481.8</v>
      </c>
      <c r="I49" s="68">
        <f t="shared" si="0"/>
        <v>14.747341289658095</v>
      </c>
      <c r="J49" s="68">
        <f t="shared" si="1"/>
        <v>1.6900210797046651</v>
      </c>
      <c r="K49" s="70">
        <f t="shared" si="2"/>
        <v>1.9119966791199667</v>
      </c>
      <c r="L49" s="1" t="s">
        <v>92</v>
      </c>
    </row>
    <row r="50" spans="1:12">
      <c r="A50" s="1">
        <v>7</v>
      </c>
      <c r="B50" s="1">
        <v>3</v>
      </c>
      <c r="C50" s="75" t="s">
        <v>48</v>
      </c>
      <c r="D50" s="68">
        <v>0.14499999999999999</v>
      </c>
      <c r="E50" s="68">
        <v>0.01</v>
      </c>
      <c r="F50" s="67">
        <v>1</v>
      </c>
      <c r="G50" s="77" t="s">
        <v>21</v>
      </c>
      <c r="H50" s="77" t="s">
        <v>21</v>
      </c>
      <c r="I50" s="68" t="e">
        <f t="shared" si="0"/>
        <v>#VALUE!</v>
      </c>
      <c r="J50" s="68" t="e">
        <f t="shared" si="1"/>
        <v>#VALUE!</v>
      </c>
      <c r="K50" s="70" t="e">
        <f t="shared" si="2"/>
        <v>#VALUE!</v>
      </c>
      <c r="L50" s="1"/>
    </row>
    <row r="51" spans="1:12">
      <c r="A51" s="1">
        <v>7</v>
      </c>
      <c r="B51" s="1">
        <v>30</v>
      </c>
      <c r="C51" s="75" t="s">
        <v>45</v>
      </c>
      <c r="D51" s="68">
        <v>0.14499999999999999</v>
      </c>
      <c r="E51" s="68">
        <v>0.01</v>
      </c>
      <c r="F51" s="67">
        <v>1</v>
      </c>
      <c r="G51" s="77" t="s">
        <v>21</v>
      </c>
      <c r="H51" s="77" t="s">
        <v>21</v>
      </c>
      <c r="I51" s="68" t="e">
        <f t="shared" ref="I51:I52" si="3">($B$12)*($B$11)/($B$11-1)*(G51-H51)*(E51)/(D51)*(F51)</f>
        <v>#VALUE!</v>
      </c>
      <c r="J51" s="68" t="e">
        <f t="shared" ref="J51:J52" si="4">($B$12)*($B$11)/($B$11-1)*(($B$11*H51)-G51)*(E51)/(D51)*(F51)</f>
        <v>#VALUE!</v>
      </c>
      <c r="K51" s="70" t="e">
        <f t="shared" si="2"/>
        <v>#VALUE!</v>
      </c>
      <c r="L51" s="1"/>
    </row>
    <row r="52" spans="1:12">
      <c r="A52" s="1">
        <v>7</v>
      </c>
      <c r="B52" s="1">
        <v>30</v>
      </c>
      <c r="C52" s="75" t="s">
        <v>81</v>
      </c>
      <c r="D52" s="68">
        <v>0.14499999999999999</v>
      </c>
      <c r="E52" s="68">
        <v>0.01</v>
      </c>
      <c r="F52" s="67">
        <v>1</v>
      </c>
      <c r="G52" s="77">
        <v>787.3</v>
      </c>
      <c r="H52" s="77">
        <v>374.9</v>
      </c>
      <c r="I52" s="68">
        <f t="shared" si="3"/>
        <v>6.9205775464895289</v>
      </c>
      <c r="J52" s="68">
        <f t="shared" si="4"/>
        <v>-0.52542691108676953</v>
      </c>
      <c r="K52" s="70">
        <f t="shared" si="2"/>
        <v>2.1000266737796744</v>
      </c>
      <c r="L52" s="1"/>
    </row>
    <row r="53" spans="1:12">
      <c r="A53" s="1">
        <v>6</v>
      </c>
      <c r="B53" s="1">
        <v>1</v>
      </c>
      <c r="C53" s="75" t="s">
        <v>82</v>
      </c>
      <c r="D53" s="68">
        <v>0.14499999999999999</v>
      </c>
      <c r="E53" s="68">
        <v>0.01</v>
      </c>
      <c r="F53" s="67">
        <v>1</v>
      </c>
      <c r="G53" s="77">
        <v>987</v>
      </c>
      <c r="H53" s="77">
        <v>475.4</v>
      </c>
      <c r="I53" s="68">
        <f t="shared" si="0"/>
        <v>8.5852751522406479</v>
      </c>
      <c r="J53" s="68">
        <f t="shared" si="1"/>
        <v>-0.47576698454133609</v>
      </c>
      <c r="K53" s="70">
        <f t="shared" si="2"/>
        <v>2.0761464030290284</v>
      </c>
      <c r="L53" s="1" t="s">
        <v>92</v>
      </c>
    </row>
    <row r="54" spans="1:12">
      <c r="A54" s="1">
        <v>6</v>
      </c>
      <c r="B54" s="1">
        <v>1</v>
      </c>
      <c r="C54" s="75" t="s">
        <v>83</v>
      </c>
      <c r="D54" s="68">
        <v>0.14499999999999999</v>
      </c>
      <c r="E54" s="68">
        <v>0.01</v>
      </c>
      <c r="F54" s="67">
        <v>1</v>
      </c>
      <c r="G54" s="77" t="s">
        <v>21</v>
      </c>
      <c r="H54" s="77" t="s">
        <v>21</v>
      </c>
      <c r="I54" s="68" t="e">
        <f t="shared" si="0"/>
        <v>#VALUE!</v>
      </c>
      <c r="J54" s="68" t="e">
        <f t="shared" si="1"/>
        <v>#VALUE!</v>
      </c>
      <c r="K54" s="70" t="e">
        <f t="shared" si="2"/>
        <v>#VALUE!</v>
      </c>
    </row>
    <row r="55" spans="1:12" s="1" customFormat="1">
      <c r="A55" s="1">
        <v>6</v>
      </c>
      <c r="B55" s="1">
        <v>3</v>
      </c>
      <c r="C55" s="75" t="s">
        <v>84</v>
      </c>
      <c r="D55" s="68">
        <v>0.14499999999999999</v>
      </c>
      <c r="E55" s="68">
        <v>0.01</v>
      </c>
      <c r="F55" s="67">
        <v>1</v>
      </c>
      <c r="G55" s="77" t="s">
        <v>21</v>
      </c>
      <c r="H55" s="77" t="s">
        <v>21</v>
      </c>
      <c r="I55" s="68" t="e">
        <f t="shared" si="0"/>
        <v>#VALUE!</v>
      </c>
      <c r="J55" s="68" t="e">
        <f t="shared" si="1"/>
        <v>#VALUE!</v>
      </c>
      <c r="K55" s="70" t="e">
        <f t="shared" si="2"/>
        <v>#VALUE!</v>
      </c>
    </row>
    <row r="56" spans="1:12" s="1" customFormat="1">
      <c r="A56" s="1">
        <v>6</v>
      </c>
      <c r="B56" s="1">
        <v>3</v>
      </c>
      <c r="C56" s="75" t="s">
        <v>85</v>
      </c>
      <c r="D56" s="68">
        <v>0.14499999999999999</v>
      </c>
      <c r="E56" s="68">
        <v>0.01</v>
      </c>
      <c r="F56" s="67">
        <v>2</v>
      </c>
      <c r="G56" s="77">
        <v>589</v>
      </c>
      <c r="H56" s="77">
        <v>277.7</v>
      </c>
      <c r="I56" s="68">
        <f t="shared" si="0"/>
        <v>10.447991223192</v>
      </c>
      <c r="J56" s="68">
        <f t="shared" si="1"/>
        <v>-0.97382034321682853</v>
      </c>
      <c r="K56" s="70">
        <f t="shared" si="2"/>
        <v>2.1209938782859203</v>
      </c>
      <c r="L56" s="63"/>
    </row>
    <row r="57" spans="1:12" s="1" customFormat="1">
      <c r="A57" s="1">
        <v>6</v>
      </c>
      <c r="B57" s="1">
        <v>39</v>
      </c>
      <c r="C57" s="75" t="s">
        <v>86</v>
      </c>
      <c r="D57" s="68">
        <v>0.14499999999999999</v>
      </c>
      <c r="E57" s="68">
        <v>0.01</v>
      </c>
      <c r="F57" s="67">
        <v>1</v>
      </c>
      <c r="G57" s="77" t="s">
        <v>21</v>
      </c>
      <c r="H57" s="77" t="s">
        <v>21</v>
      </c>
      <c r="I57" s="68" t="e">
        <f t="shared" si="0"/>
        <v>#VALUE!</v>
      </c>
      <c r="J57" s="68" t="e">
        <f t="shared" si="1"/>
        <v>#VALUE!</v>
      </c>
      <c r="K57" s="70" t="e">
        <f t="shared" si="2"/>
        <v>#VALUE!</v>
      </c>
      <c r="L57"/>
    </row>
    <row r="58" spans="1:12" s="1" customFormat="1">
      <c r="A58" s="1">
        <v>6</v>
      </c>
      <c r="B58" s="1">
        <v>39</v>
      </c>
      <c r="C58" s="75" t="s">
        <v>87</v>
      </c>
      <c r="D58" s="68">
        <v>0.14499999999999999</v>
      </c>
      <c r="E58" s="68">
        <v>0.01</v>
      </c>
      <c r="F58" s="67">
        <v>1</v>
      </c>
      <c r="G58" s="77" t="s">
        <v>21</v>
      </c>
      <c r="H58" s="77" t="s">
        <v>21</v>
      </c>
      <c r="I58" s="68" t="e">
        <f t="shared" si="0"/>
        <v>#VALUE!</v>
      </c>
      <c r="J58" s="68" t="e">
        <f t="shared" si="1"/>
        <v>#VALUE!</v>
      </c>
      <c r="K58" s="70" t="e">
        <f t="shared" si="2"/>
        <v>#VALUE!</v>
      </c>
    </row>
    <row r="59" spans="1:12" s="1" customFormat="1">
      <c r="A59" s="1">
        <v>5</v>
      </c>
      <c r="B59" s="1">
        <v>1</v>
      </c>
      <c r="C59" s="75" t="s">
        <v>88</v>
      </c>
      <c r="D59" s="68">
        <v>0.14499999999999999</v>
      </c>
      <c r="E59" s="68">
        <v>0.01</v>
      </c>
      <c r="F59" s="67">
        <v>1</v>
      </c>
      <c r="G59" s="77" t="s">
        <v>21</v>
      </c>
      <c r="H59" s="77" t="s">
        <v>21</v>
      </c>
      <c r="I59" s="68" t="e">
        <f t="shared" si="0"/>
        <v>#VALUE!</v>
      </c>
      <c r="J59" s="68" t="e">
        <f t="shared" si="1"/>
        <v>#VALUE!</v>
      </c>
      <c r="K59" s="70" t="e">
        <f t="shared" si="2"/>
        <v>#VALUE!</v>
      </c>
    </row>
    <row r="60" spans="1:12" s="1" customFormat="1">
      <c r="A60" s="1">
        <v>5</v>
      </c>
      <c r="B60" s="1">
        <v>1</v>
      </c>
      <c r="C60" s="75" t="s">
        <v>89</v>
      </c>
      <c r="D60" s="68">
        <v>0.14499999999999999</v>
      </c>
      <c r="E60" s="68">
        <v>0.01</v>
      </c>
      <c r="F60" s="67">
        <v>1</v>
      </c>
      <c r="G60" s="77" t="s">
        <v>21</v>
      </c>
      <c r="H60" s="77" t="s">
        <v>21</v>
      </c>
      <c r="I60" s="68" t="e">
        <f t="shared" si="0"/>
        <v>#VALUE!</v>
      </c>
      <c r="J60" s="68" t="e">
        <f t="shared" si="1"/>
        <v>#VALUE!</v>
      </c>
      <c r="K60" s="70" t="e">
        <f t="shared" si="2"/>
        <v>#VALUE!</v>
      </c>
    </row>
    <row r="61" spans="1:12" s="1" customFormat="1">
      <c r="A61" s="1">
        <v>5</v>
      </c>
      <c r="B61" s="1">
        <v>3</v>
      </c>
      <c r="C61" s="75" t="s">
        <v>50</v>
      </c>
      <c r="D61" s="68">
        <v>0.14499999999999999</v>
      </c>
      <c r="E61" s="68">
        <v>0.01</v>
      </c>
      <c r="F61" s="67">
        <v>1</v>
      </c>
      <c r="G61" s="3" t="s">
        <v>21</v>
      </c>
      <c r="H61" s="3" t="s">
        <v>21</v>
      </c>
      <c r="I61" s="3" t="e">
        <f t="shared" si="0"/>
        <v>#VALUE!</v>
      </c>
      <c r="J61" s="3" t="e">
        <f t="shared" si="1"/>
        <v>#VALUE!</v>
      </c>
      <c r="K61" s="3" t="e">
        <f t="shared" si="2"/>
        <v>#VALUE!</v>
      </c>
    </row>
    <row r="62" spans="1:12" s="1" customFormat="1">
      <c r="A62" s="1">
        <v>5</v>
      </c>
      <c r="B62" s="1">
        <v>3</v>
      </c>
      <c r="C62" s="75" t="s">
        <v>90</v>
      </c>
      <c r="D62" s="68">
        <v>0.14499999999999999</v>
      </c>
      <c r="E62" s="68">
        <v>0.01</v>
      </c>
      <c r="F62" s="67">
        <v>1</v>
      </c>
      <c r="G62" s="3" t="s">
        <v>21</v>
      </c>
      <c r="H62" s="3" t="s">
        <v>21</v>
      </c>
      <c r="I62" s="3" t="e">
        <f t="shared" si="0"/>
        <v>#VALUE!</v>
      </c>
      <c r="J62" s="3" t="e">
        <f t="shared" si="1"/>
        <v>#VALUE!</v>
      </c>
      <c r="K62" s="3" t="e">
        <f t="shared" si="2"/>
        <v>#VALUE!</v>
      </c>
    </row>
    <row r="63" spans="1:12" s="1" customFormat="1">
      <c r="A63" s="1">
        <v>5</v>
      </c>
      <c r="B63" s="1">
        <v>7</v>
      </c>
      <c r="C63" s="75" t="s">
        <v>52</v>
      </c>
      <c r="D63" s="68">
        <v>0.14499999999999999</v>
      </c>
      <c r="E63" s="68">
        <v>0.01</v>
      </c>
      <c r="F63" s="67">
        <v>2</v>
      </c>
      <c r="G63" s="3">
        <v>551.5</v>
      </c>
      <c r="H63" s="3">
        <v>181.4</v>
      </c>
      <c r="I63" s="3">
        <f t="shared" ref="I63:I64" si="5">($B$12)*($B$11)/($B$11-1)*(G63-H63)*(E63)/(D63)*(F63)</f>
        <v>12.42146338484857</v>
      </c>
      <c r="J63" s="3">
        <f t="shared" ref="J63:J64" si="6">($B$12)*($B$11)/($B$11-1)*(($B$11*H63)-G63)*(E63)/(D63)*(F63)</f>
        <v>-6.2327179846775334</v>
      </c>
      <c r="K63" s="3">
        <f t="shared" si="2"/>
        <v>3.0402425578831309</v>
      </c>
    </row>
    <row r="64" spans="1:12" s="1" customFormat="1">
      <c r="A64" s="1">
        <v>5</v>
      </c>
      <c r="B64" s="1">
        <v>7</v>
      </c>
      <c r="C64" s="75" t="s">
        <v>53</v>
      </c>
      <c r="D64" s="68">
        <v>0.14499999999999999</v>
      </c>
      <c r="E64" s="68">
        <v>0.01</v>
      </c>
      <c r="F64" s="67">
        <v>1</v>
      </c>
      <c r="G64" s="3" t="s">
        <v>21</v>
      </c>
      <c r="H64" s="3" t="s">
        <v>21</v>
      </c>
      <c r="I64" s="3" t="e">
        <f t="shared" si="5"/>
        <v>#VALUE!</v>
      </c>
      <c r="J64" s="3" t="e">
        <f t="shared" si="6"/>
        <v>#VALUE!</v>
      </c>
      <c r="K64" s="3" t="e">
        <f t="shared" si="2"/>
        <v>#VALUE!</v>
      </c>
    </row>
    <row r="65" spans="1:11" s="1" customFormat="1">
      <c r="C65" s="75"/>
      <c r="D65"/>
    </row>
    <row r="66" spans="1:11" s="1" customFormat="1">
      <c r="C66" s="75"/>
      <c r="D66" s="4"/>
      <c r="E66"/>
      <c r="F66" s="1" t="s">
        <v>21</v>
      </c>
    </row>
    <row r="67" spans="1:11" s="1" customFormat="1">
      <c r="C67" s="75"/>
      <c r="D67" s="4"/>
      <c r="E67" s="53"/>
      <c r="F67" s="4" t="s">
        <v>21</v>
      </c>
    </row>
    <row r="68" spans="1:11" s="1" customFormat="1">
      <c r="C68" s="75"/>
      <c r="D68" s="4"/>
      <c r="E68" s="53"/>
      <c r="F68" s="4" t="s">
        <v>21</v>
      </c>
    </row>
    <row r="69" spans="1:11" s="1" customFormat="1">
      <c r="C69" s="75"/>
      <c r="D69" s="4"/>
      <c r="E69" s="53"/>
      <c r="F69" s="4"/>
    </row>
    <row r="70" spans="1:11" s="1" customFormat="1">
      <c r="C70" s="75"/>
      <c r="D70" s="4"/>
      <c r="E70" s="53"/>
      <c r="F70" s="4"/>
    </row>
    <row r="71" spans="1:11">
      <c r="A71" s="1"/>
      <c r="B71" s="1"/>
      <c r="C71" s="75"/>
      <c r="D71"/>
      <c r="G71"/>
      <c r="H71"/>
    </row>
    <row r="72" spans="1:11">
      <c r="A72" s="1"/>
      <c r="B72" s="1"/>
      <c r="C72" s="67"/>
      <c r="D72"/>
      <c r="G72"/>
      <c r="H72"/>
    </row>
    <row r="73" spans="1:11">
      <c r="A73" s="1"/>
      <c r="B73" s="1"/>
      <c r="C73" s="67"/>
      <c r="D73" s="68"/>
      <c r="E73" s="68"/>
      <c r="G73" s="69"/>
      <c r="H73" s="69"/>
      <c r="I73" s="68"/>
      <c r="J73" s="74"/>
      <c r="K73" s="70"/>
    </row>
    <row r="74" spans="1:11">
      <c r="A74" s="1"/>
      <c r="B74" s="1"/>
      <c r="C74" s="67"/>
      <c r="D74" s="68"/>
      <c r="E74" s="68"/>
      <c r="G74" s="69"/>
      <c r="H74" s="69"/>
      <c r="I74" s="68"/>
      <c r="J74" s="74"/>
      <c r="K74" s="70"/>
    </row>
    <row r="75" spans="1:11">
      <c r="A75" s="1"/>
      <c r="B75" s="1"/>
      <c r="C75" s="67"/>
      <c r="D75" s="68"/>
      <c r="E75" s="68"/>
      <c r="G75" s="69"/>
      <c r="H75" s="69"/>
      <c r="I75" s="68"/>
      <c r="J75" s="74"/>
      <c r="K75" s="70"/>
    </row>
    <row r="76" spans="1:11">
      <c r="A76" s="1"/>
      <c r="B76" s="1"/>
      <c r="C76" s="67"/>
      <c r="D76" s="68"/>
      <c r="E76" s="68"/>
      <c r="G76" s="69"/>
      <c r="H76" s="69"/>
      <c r="I76" s="68"/>
      <c r="J76" s="74"/>
      <c r="K76" s="70"/>
    </row>
  </sheetData>
  <sortState ref="A17:L48">
    <sortCondition ref="A17:A48"/>
  </sortState>
  <phoneticPr fontId="0" type="noConversion"/>
  <pageMargins left="0.75" right="0.5" top="1" bottom="1" header="0.5" footer="0.5"/>
  <pageSetup scale="58" orientation="portrait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reetzl</cp:lastModifiedBy>
  <cp:lastPrinted>2014-04-19T01:50:22Z</cp:lastPrinted>
  <dcterms:created xsi:type="dcterms:W3CDTF">2000-07-17T18:17:12Z</dcterms:created>
  <dcterms:modified xsi:type="dcterms:W3CDTF">2014-06-05T18:28:07Z</dcterms:modified>
</cp:coreProperties>
</file>