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Brandon\Downloads\"/>
    </mc:Choice>
  </mc:AlternateContent>
  <bookViews>
    <workbookView xWindow="0" yWindow="0" windowWidth="21570" windowHeight="8595"/>
  </bookViews>
  <sheets>
    <sheet name="Sheet1" sheetId="1" r:id="rId1"/>
  </sheets>
  <definedNames>
    <definedName name="_xlnm.Print_Area" localSheetId="0">Sheet1!$A:$K</definedName>
    <definedName name="_xlnm.Print_Titles" localSheetId="0">Sheet1!$3:$16</definedName>
  </definedNames>
  <calcPr calcId="152511"/>
</workbook>
</file>

<file path=xl/calcChain.xml><?xml version="1.0" encoding="utf-8"?>
<calcChain xmlns="http://schemas.openxmlformats.org/spreadsheetml/2006/main">
  <c r="I42" i="1" l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K37" i="1"/>
  <c r="K38" i="1"/>
  <c r="K39" i="1"/>
  <c r="K40" i="1"/>
  <c r="K41" i="1"/>
  <c r="J37" i="1"/>
  <c r="J38" i="1"/>
  <c r="J39" i="1"/>
  <c r="J40" i="1"/>
  <c r="J41" i="1"/>
  <c r="I37" i="1"/>
  <c r="I38" i="1"/>
  <c r="I39" i="1"/>
  <c r="I40" i="1"/>
  <c r="I41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K20" i="1"/>
  <c r="K17" i="1"/>
  <c r="I30" i="1" l="1"/>
  <c r="I20" i="1" l="1"/>
  <c r="J20" i="1"/>
  <c r="I19" i="1"/>
  <c r="J19" i="1"/>
  <c r="K19" i="1"/>
  <c r="I28" i="1"/>
  <c r="J28" i="1"/>
  <c r="K28" i="1"/>
  <c r="I27" i="1"/>
  <c r="J27" i="1"/>
  <c r="K27" i="1"/>
  <c r="I24" i="1"/>
  <c r="J24" i="1"/>
  <c r="K24" i="1"/>
  <c r="I23" i="1"/>
  <c r="J23" i="1"/>
  <c r="K23" i="1"/>
  <c r="I18" i="1"/>
  <c r="J18" i="1"/>
  <c r="K18" i="1"/>
  <c r="I17" i="1"/>
  <c r="J17" i="1"/>
  <c r="I26" i="1"/>
  <c r="J26" i="1"/>
  <c r="J30" i="1"/>
  <c r="I25" i="1"/>
  <c r="J25" i="1"/>
  <c r="I21" i="1"/>
  <c r="J21" i="1"/>
  <c r="K29" i="1"/>
  <c r="K26" i="1"/>
  <c r="K30" i="1"/>
  <c r="K25" i="1"/>
  <c r="K21" i="1"/>
  <c r="K22" i="1"/>
  <c r="J29" i="1"/>
  <c r="I29" i="1"/>
  <c r="J22" i="1"/>
  <c r="I22" i="1"/>
</calcChain>
</file>

<file path=xl/sharedStrings.xml><?xml version="1.0" encoding="utf-8"?>
<sst xmlns="http://schemas.openxmlformats.org/spreadsheetml/2006/main" count="106" uniqueCount="101">
  <si>
    <t>UW</t>
  </si>
  <si>
    <t>University of Washington Oceanography Technical Services</t>
  </si>
  <si>
    <t>School of Oceanography</t>
  </si>
  <si>
    <t>Katherine A. Krogslund, Manager</t>
  </si>
  <si>
    <t>University of Washington</t>
  </si>
  <si>
    <t>Phone:</t>
  </si>
  <si>
    <t>(206) 543-9235</t>
  </si>
  <si>
    <t>Seattle, WA  98195-7940</t>
  </si>
  <si>
    <t>E-Mail:</t>
  </si>
  <si>
    <t>kkrog@u.washington.edu</t>
  </si>
  <si>
    <t>Date:</t>
  </si>
  <si>
    <t>Analyst:</t>
  </si>
  <si>
    <t>Dilution</t>
  </si>
  <si>
    <t>Fo</t>
  </si>
  <si>
    <t>Fa</t>
  </si>
  <si>
    <t>Chlorophyll</t>
  </si>
  <si>
    <t>Phaeopigment</t>
  </si>
  <si>
    <t>Fo/Fa</t>
  </si>
  <si>
    <t>Factor</t>
  </si>
  <si>
    <t>Ratio</t>
  </si>
  <si>
    <t xml:space="preserve"> </t>
  </si>
  <si>
    <t>Chlorophyll Sample Analyses, Turner Model TD700 Fluorometer</t>
  </si>
  <si>
    <t>Vol</t>
  </si>
  <si>
    <t>Fo/Fa Max</t>
  </si>
  <si>
    <t>K</t>
  </si>
  <si>
    <t>Box 355351</t>
  </si>
  <si>
    <t xml:space="preserve">Marine Chemistry Laboratory </t>
  </si>
  <si>
    <t>Filename:</t>
  </si>
  <si>
    <t>(L)</t>
  </si>
  <si>
    <t>Extraction</t>
  </si>
  <si>
    <t>Volume</t>
  </si>
  <si>
    <t>Filtered</t>
  </si>
  <si>
    <t>(ug/L)</t>
  </si>
  <si>
    <t>Academic fluorometer</t>
  </si>
  <si>
    <t>Multi-Optional Raw Fluorescence Mode</t>
  </si>
  <si>
    <t>Tube #</t>
  </si>
  <si>
    <t>Depth</t>
  </si>
  <si>
    <t>notes</t>
  </si>
  <si>
    <t>Station</t>
  </si>
  <si>
    <t>C201</t>
  </si>
  <si>
    <t>C208</t>
  </si>
  <si>
    <t>C206</t>
  </si>
  <si>
    <t>C310</t>
  </si>
  <si>
    <t>C03</t>
  </si>
  <si>
    <t>C207</t>
  </si>
  <si>
    <t>C502</t>
  </si>
  <si>
    <t>C509</t>
  </si>
  <si>
    <t>C503</t>
  </si>
  <si>
    <t>C88</t>
  </si>
  <si>
    <t>C10</t>
  </si>
  <si>
    <t>C514</t>
  </si>
  <si>
    <t>C531</t>
  </si>
  <si>
    <t>C19</t>
  </si>
  <si>
    <t>C28</t>
  </si>
  <si>
    <t>C01</t>
  </si>
  <si>
    <t>C501</t>
  </si>
  <si>
    <t>C82</t>
  </si>
  <si>
    <t>C528</t>
  </si>
  <si>
    <t>C203</t>
  </si>
  <si>
    <t>C22</t>
  </si>
  <si>
    <t>C83</t>
  </si>
  <si>
    <t>Greengrove</t>
  </si>
  <si>
    <t>C08</t>
  </si>
  <si>
    <t>C32</t>
  </si>
  <si>
    <t>C529</t>
  </si>
  <si>
    <t>C263</t>
  </si>
  <si>
    <t>C64</t>
  </si>
  <si>
    <t>C504</t>
  </si>
  <si>
    <t>C14</t>
  </si>
  <si>
    <t>C73</t>
  </si>
  <si>
    <t>C525</t>
  </si>
  <si>
    <t>C612</t>
  </si>
  <si>
    <t xml:space="preserve">DOCKTON </t>
  </si>
  <si>
    <t>C506</t>
  </si>
  <si>
    <t>DOCKTON</t>
  </si>
  <si>
    <t>C400</t>
  </si>
  <si>
    <t>C520</t>
  </si>
  <si>
    <t>C209</t>
  </si>
  <si>
    <t>C471</t>
  </si>
  <si>
    <t>C507</t>
  </si>
  <si>
    <t>C508</t>
  </si>
  <si>
    <t>C20</t>
  </si>
  <si>
    <t>C910</t>
  </si>
  <si>
    <t>C517</t>
  </si>
  <si>
    <t>C23</t>
  </si>
  <si>
    <t>C301</t>
  </si>
  <si>
    <t>C205</t>
  </si>
  <si>
    <t>C42</t>
  </si>
  <si>
    <t>C490</t>
  </si>
  <si>
    <t>C523</t>
  </si>
  <si>
    <t>C210</t>
  </si>
  <si>
    <t>C521</t>
  </si>
  <si>
    <t>C70</t>
  </si>
  <si>
    <t>C3001</t>
  </si>
  <si>
    <t>C519</t>
  </si>
  <si>
    <t>C513</t>
  </si>
  <si>
    <t>Alison Dunn, Brandon Spencer</t>
  </si>
  <si>
    <t>20140509_chloro</t>
  </si>
  <si>
    <t>QMH 20140509</t>
  </si>
  <si>
    <t>Lost Sample</t>
  </si>
  <si>
    <t>C5000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</si>
</sst>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"/>
  </numFmts>
  <fonts count="12">
    <font>
      <sz val="10"/>
      <name val="Geneva"/>
    </font>
    <font>
      <b/>
      <sz val="10"/>
      <name val="Geneva"/>
    </font>
    <font>
      <i/>
      <sz val="10"/>
      <name val="Geneva"/>
    </font>
    <font>
      <sz val="9"/>
      <name val="Geneva"/>
    </font>
    <font>
      <sz val="12"/>
      <name val="Geneva"/>
    </font>
    <font>
      <sz val="9"/>
      <color indexed="39"/>
      <name val="Geneva"/>
    </font>
    <font>
      <sz val="48"/>
      <color indexed="28"/>
      <name val="Poster Bodoni ATT"/>
      <family val="1"/>
    </font>
    <font>
      <sz val="12"/>
      <color indexed="28"/>
      <name val="Poster Bodoni ATT"/>
      <family val="1"/>
    </font>
    <font>
      <b/>
      <sz val="12"/>
      <name val="Geneva"/>
    </font>
    <font>
      <sz val="10"/>
      <name val="Geneva"/>
    </font>
    <font>
      <sz val="9"/>
      <color indexed="56"/>
      <name val="Geneva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12"/>
      </bottom>
      <diagonal/>
    </border>
    <border>
      <left/>
      <right/>
      <top/>
      <bottom style="double">
        <color indexed="56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NumberFormat="1"/>
    <xf numFmtId="0" fontId="4" fillId="0" borderId="0" xfId="0" applyFont="1"/>
    <xf numFmtId="166" fontId="4" fillId="0" borderId="0" xfId="0" applyNumberFormat="1" applyFont="1"/>
    <xf numFmtId="0" fontId="2" fillId="0" borderId="0" xfId="0" applyFont="1"/>
    <xf numFmtId="166" fontId="0" fillId="0" borderId="0" xfId="0" applyNumberFormat="1"/>
    <xf numFmtId="165" fontId="0" fillId="0" borderId="0" xfId="0" applyNumberFormat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" fontId="0" fillId="2" borderId="0" xfId="0" applyNumberFormat="1" applyFill="1" applyBorder="1"/>
    <xf numFmtId="0" fontId="0" fillId="0" borderId="0" xfId="0" applyFont="1" applyAlignment="1"/>
    <xf numFmtId="0" fontId="0" fillId="0" borderId="0" xfId="0" applyAlignment="1"/>
    <xf numFmtId="1" fontId="0" fillId="2" borderId="0" xfId="0" applyNumberFormat="1" applyFill="1" applyBorder="1" applyAlignment="1"/>
    <xf numFmtId="164" fontId="3" fillId="0" borderId="0" xfId="0" applyNumberFormat="1" applyFont="1" applyAlignment="1"/>
    <xf numFmtId="1" fontId="0" fillId="2" borderId="0" xfId="0" applyNumberForma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2" borderId="0" xfId="0" applyNumberForma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166" fontId="8" fillId="0" borderId="0" xfId="0" applyNumberFormat="1" applyFont="1"/>
    <xf numFmtId="0" fontId="1" fillId="0" borderId="0" xfId="0" applyFont="1"/>
    <xf numFmtId="165" fontId="8" fillId="0" borderId="0" xfId="0" applyNumberFormat="1" applyFont="1"/>
    <xf numFmtId="0" fontId="1" fillId="0" borderId="0" xfId="0" applyFont="1" applyAlignment="1"/>
    <xf numFmtId="0" fontId="8" fillId="0" borderId="0" xfId="0" applyFont="1" applyAlignment="1"/>
    <xf numFmtId="165" fontId="8" fillId="0" borderId="0" xfId="0" applyNumberFormat="1" applyFont="1" applyAlignment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6" fontId="0" fillId="2" borderId="0" xfId="0" applyNumberFormat="1" applyFill="1" applyBorder="1"/>
    <xf numFmtId="0" fontId="0" fillId="2" borderId="0" xfId="0" applyFill="1" applyBorder="1" applyAlignment="1"/>
    <xf numFmtId="165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2" xfId="0" applyFont="1" applyBorder="1"/>
    <xf numFmtId="16" fontId="0" fillId="2" borderId="0" xfId="0" applyNumberFormat="1" applyFill="1" applyBorder="1"/>
    <xf numFmtId="14" fontId="0" fillId="2" borderId="0" xfId="0" applyNumberFormat="1" applyFill="1" applyBorder="1"/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4" borderId="0" xfId="0" applyNumberFormat="1" applyFill="1" applyBorder="1" applyAlignment="1">
      <alignment horizontal="left"/>
    </xf>
    <xf numFmtId="165" fontId="0" fillId="4" borderId="0" xfId="0" applyNumberFormat="1" applyFill="1" applyBorder="1" applyAlignment="1">
      <alignment horizontal="right"/>
    </xf>
    <xf numFmtId="0" fontId="0" fillId="4" borderId="3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166" fontId="0" fillId="2" borderId="5" xfId="0" applyNumberFormat="1" applyFill="1" applyBorder="1"/>
    <xf numFmtId="0" fontId="0" fillId="2" borderId="5" xfId="0" applyFill="1" applyBorder="1" applyAlignment="1"/>
    <xf numFmtId="166" fontId="0" fillId="2" borderId="5" xfId="0" applyNumberFormat="1" applyFill="1" applyBorder="1" applyAlignment="1">
      <alignment horizontal="right"/>
    </xf>
    <xf numFmtId="0" fontId="0" fillId="4" borderId="5" xfId="0" applyNumberFormat="1" applyFill="1" applyBorder="1"/>
    <xf numFmtId="0" fontId="0" fillId="5" borderId="6" xfId="0" applyFill="1" applyBorder="1"/>
    <xf numFmtId="0" fontId="0" fillId="2" borderId="7" xfId="0" applyFill="1" applyBorder="1"/>
    <xf numFmtId="0" fontId="0" fillId="5" borderId="8" xfId="0" applyFill="1" applyBorder="1"/>
    <xf numFmtId="166" fontId="0" fillId="2" borderId="7" xfId="0" applyNumberFormat="1" applyFill="1" applyBorder="1"/>
    <xf numFmtId="0" fontId="0" fillId="4" borderId="8" xfId="0" applyFill="1" applyBorder="1"/>
    <xf numFmtId="0" fontId="0" fillId="2" borderId="9" xfId="0" applyFill="1" applyBorder="1"/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2" fontId="0" fillId="2" borderId="3" xfId="0" applyNumberFormat="1" applyFill="1" applyBorder="1"/>
    <xf numFmtId="2" fontId="0" fillId="2" borderId="3" xfId="0" applyNumberFormat="1" applyFill="1" applyBorder="1" applyAlignment="1"/>
    <xf numFmtId="0" fontId="0" fillId="3" borderId="3" xfId="0" applyFill="1" applyBorder="1" applyAlignment="1">
      <alignment horizontal="right"/>
    </xf>
    <xf numFmtId="0" fontId="0" fillId="5" borderId="10" xfId="0" applyFill="1" applyBorder="1"/>
    <xf numFmtId="165" fontId="0" fillId="3" borderId="0" xfId="0" applyNumberFormat="1" applyFill="1" applyAlignment="1">
      <alignment horizontal="right"/>
    </xf>
    <xf numFmtId="166" fontId="0" fillId="3" borderId="11" xfId="0" applyNumberFormat="1" applyFill="1" applyBorder="1" applyAlignment="1">
      <alignment horizontal="right"/>
    </xf>
    <xf numFmtId="1" fontId="11" fillId="0" borderId="12" xfId="0" applyNumberFormat="1" applyFont="1" applyFill="1" applyBorder="1"/>
    <xf numFmtId="0" fontId="0" fillId="0" borderId="12" xfId="0" applyBorder="1" applyAlignment="1">
      <alignment horizontal="center"/>
    </xf>
    <xf numFmtId="0" fontId="0" fillId="6" borderId="13" xfId="0" applyFill="1" applyBorder="1" applyAlignment="1">
      <alignment horizontal="center"/>
    </xf>
    <xf numFmtId="1" fontId="11" fillId="0" borderId="0" xfId="0" applyNumberFormat="1" applyFont="1" applyFill="1" applyBorder="1"/>
    <xf numFmtId="0" fontId="0" fillId="0" borderId="0" xfId="0" applyBorder="1" applyAlignment="1">
      <alignment horizontal="center"/>
    </xf>
    <xf numFmtId="164" fontId="0" fillId="6" borderId="13" xfId="0" applyNumberFormat="1" applyFill="1" applyBorder="1" applyAlignment="1">
      <alignment horizontal="center"/>
    </xf>
    <xf numFmtId="1" fontId="11" fillId="0" borderId="14" xfId="0" applyNumberFormat="1" applyFont="1" applyFill="1" applyBorder="1"/>
    <xf numFmtId="0" fontId="0" fillId="0" borderId="14" xfId="0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right"/>
    </xf>
    <xf numFmtId="1" fontId="11" fillId="0" borderId="14" xfId="0" applyNumberFormat="1" applyFont="1" applyFill="1" applyBorder="1" applyAlignment="1">
      <alignment horizontal="right"/>
    </xf>
    <xf numFmtId="1" fontId="0" fillId="0" borderId="0" xfId="0" applyNumberFormat="1" applyFill="1" applyBorder="1"/>
    <xf numFmtId="1" fontId="0" fillId="0" borderId="14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6" borderId="13" xfId="0" applyFill="1" applyBorder="1"/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4" workbookViewId="0">
      <selection activeCell="C55" sqref="C55"/>
    </sheetView>
  </sheetViews>
  <sheetFormatPr defaultColWidth="11.5703125" defaultRowHeight="12.75"/>
  <cols>
    <col min="1" max="1" width="10.7109375" customWidth="1"/>
    <col min="2" max="2" width="7.7109375" customWidth="1"/>
    <col min="3" max="3" width="8.42578125" customWidth="1"/>
    <col min="4" max="4" width="11.42578125" style="7" customWidth="1"/>
    <col min="5" max="5" width="8" customWidth="1"/>
    <col min="6" max="6" width="5.7109375" customWidth="1"/>
    <col min="7" max="7" width="10.5703125" style="17" customWidth="1"/>
    <col min="8" max="8" width="12.5703125" style="17" customWidth="1"/>
    <col min="9" max="9" width="14.42578125" bestFit="1" customWidth="1"/>
    <col min="10" max="10" width="16.42578125" customWidth="1"/>
    <col min="11" max="11" width="7" bestFit="1" customWidth="1"/>
  </cols>
  <sheetData>
    <row r="1" spans="1:12" ht="56.1" customHeight="1">
      <c r="A1" s="26" t="s">
        <v>0</v>
      </c>
    </row>
    <row r="2" spans="1:12" ht="15.75">
      <c r="A2" s="27" t="s">
        <v>1</v>
      </c>
    </row>
    <row r="3" spans="1:12" ht="15.75">
      <c r="A3" s="28" t="s">
        <v>2</v>
      </c>
      <c r="B3" s="28"/>
      <c r="C3" s="29"/>
      <c r="D3" s="29"/>
      <c r="E3" s="30"/>
      <c r="F3" s="30"/>
      <c r="G3" s="28" t="s">
        <v>26</v>
      </c>
      <c r="H3" s="31"/>
      <c r="I3" s="32"/>
      <c r="J3" s="30"/>
      <c r="K3" s="30"/>
    </row>
    <row r="4" spans="1:12" ht="15.75">
      <c r="A4" s="28" t="s">
        <v>25</v>
      </c>
      <c r="B4" s="28"/>
      <c r="C4" s="29"/>
      <c r="D4" s="29"/>
      <c r="E4" s="30"/>
      <c r="F4" s="30"/>
      <c r="G4" s="29" t="s">
        <v>3</v>
      </c>
      <c r="H4" s="31"/>
      <c r="I4" s="32"/>
      <c r="J4" s="30"/>
      <c r="K4" s="30"/>
    </row>
    <row r="5" spans="1:12" ht="15.75">
      <c r="A5" s="28" t="s">
        <v>4</v>
      </c>
      <c r="B5" s="28"/>
      <c r="C5" s="30"/>
      <c r="D5" s="29"/>
      <c r="E5" s="30"/>
      <c r="F5" s="30"/>
      <c r="G5" s="29" t="s">
        <v>5</v>
      </c>
      <c r="H5" s="31"/>
      <c r="I5" s="33" t="s">
        <v>6</v>
      </c>
      <c r="J5" s="30"/>
      <c r="K5" s="30"/>
    </row>
    <row r="6" spans="1:12" ht="15.75">
      <c r="A6" s="28" t="s">
        <v>7</v>
      </c>
      <c r="B6" s="28"/>
      <c r="C6" s="29"/>
      <c r="D6" s="29"/>
      <c r="E6" s="30"/>
      <c r="F6" s="30"/>
      <c r="G6" s="28" t="s">
        <v>8</v>
      </c>
      <c r="H6" s="30"/>
      <c r="I6" s="34" t="s">
        <v>9</v>
      </c>
      <c r="J6" s="30"/>
      <c r="K6" s="30"/>
    </row>
    <row r="7" spans="1:12" ht="15">
      <c r="A7" t="s">
        <v>33</v>
      </c>
      <c r="B7" s="8"/>
      <c r="C7" s="9"/>
      <c r="D7" s="9"/>
      <c r="G7"/>
      <c r="H7"/>
    </row>
    <row r="8" spans="1:12" ht="13.5" thickBot="1">
      <c r="A8" s="10" t="s">
        <v>21</v>
      </c>
      <c r="C8" s="11"/>
      <c r="D8" s="11"/>
      <c r="E8" s="11"/>
      <c r="F8" s="12"/>
      <c r="G8" s="16"/>
      <c r="H8" s="17" t="s">
        <v>34</v>
      </c>
    </row>
    <row r="9" spans="1:12">
      <c r="A9" s="55" t="s">
        <v>61</v>
      </c>
      <c r="B9" s="56"/>
      <c r="C9" s="57"/>
      <c r="D9" s="57"/>
      <c r="E9" s="57"/>
      <c r="F9" s="58"/>
      <c r="G9" s="59"/>
      <c r="H9" s="60" t="s">
        <v>10</v>
      </c>
      <c r="I9" s="61">
        <v>20140509</v>
      </c>
      <c r="J9" s="62"/>
    </row>
    <row r="10" spans="1:12">
      <c r="A10" s="63" t="s">
        <v>98</v>
      </c>
      <c r="B10" s="13"/>
      <c r="C10" s="13"/>
      <c r="D10" s="49"/>
      <c r="E10" s="48"/>
      <c r="F10" s="38"/>
      <c r="G10" s="39"/>
      <c r="H10" s="25" t="s">
        <v>11</v>
      </c>
      <c r="I10" s="52" t="s">
        <v>96</v>
      </c>
      <c r="J10" s="64"/>
    </row>
    <row r="11" spans="1:12">
      <c r="A11" s="65" t="s">
        <v>23</v>
      </c>
      <c r="B11" s="74">
        <v>2.0165099999999998</v>
      </c>
      <c r="C11" s="14"/>
      <c r="D11" s="14"/>
      <c r="E11" s="15"/>
      <c r="F11" s="18"/>
      <c r="G11" s="18"/>
      <c r="H11" s="20"/>
      <c r="I11" s="53"/>
      <c r="J11" s="66" t="s">
        <v>20</v>
      </c>
    </row>
    <row r="12" spans="1:12" ht="13.5" thickBot="1">
      <c r="A12" s="67" t="s">
        <v>24</v>
      </c>
      <c r="B12" s="75">
        <v>0.12266000000000001</v>
      </c>
      <c r="C12" s="68"/>
      <c r="D12" s="69"/>
      <c r="E12" s="70"/>
      <c r="F12" s="71"/>
      <c r="G12" s="71"/>
      <c r="H12" s="72" t="s">
        <v>27</v>
      </c>
      <c r="I12" s="54" t="s">
        <v>97</v>
      </c>
      <c r="J12" s="73"/>
    </row>
    <row r="13" spans="1:12" s="1" customFormat="1" ht="12">
      <c r="A13" s="2"/>
      <c r="B13" s="2"/>
      <c r="C13" s="3"/>
      <c r="D13" s="5"/>
      <c r="E13" s="3"/>
      <c r="F13" s="3"/>
      <c r="G13" s="19"/>
      <c r="H13" s="19"/>
      <c r="I13" s="6"/>
      <c r="J13" s="3"/>
      <c r="K13" s="4"/>
    </row>
    <row r="14" spans="1:12" s="1" customFormat="1" ht="12">
      <c r="C14" s="21"/>
      <c r="D14" s="21" t="s">
        <v>30</v>
      </c>
      <c r="E14" s="22" t="s">
        <v>29</v>
      </c>
      <c r="F14" s="21"/>
      <c r="G14" s="22"/>
      <c r="H14" s="22"/>
      <c r="I14" s="23"/>
      <c r="J14" s="21"/>
      <c r="K14" s="24"/>
    </row>
    <row r="15" spans="1:12" s="1" customFormat="1" ht="12">
      <c r="A15" s="46" t="s">
        <v>38</v>
      </c>
      <c r="B15" s="46" t="s">
        <v>36</v>
      </c>
      <c r="C15" s="21" t="s">
        <v>35</v>
      </c>
      <c r="D15" s="21" t="s">
        <v>31</v>
      </c>
      <c r="E15" s="22" t="s">
        <v>22</v>
      </c>
      <c r="F15" s="21" t="s">
        <v>12</v>
      </c>
      <c r="I15" s="23" t="s">
        <v>15</v>
      </c>
      <c r="J15" s="45" t="s">
        <v>16</v>
      </c>
      <c r="K15" s="24" t="s">
        <v>17</v>
      </c>
    </row>
    <row r="16" spans="1:12" s="1" customFormat="1" thickBot="1">
      <c r="A16" s="47"/>
      <c r="B16" s="47"/>
      <c r="C16" s="47"/>
      <c r="D16" s="35" t="s">
        <v>28</v>
      </c>
      <c r="E16" s="36" t="s">
        <v>28</v>
      </c>
      <c r="F16" s="35" t="s">
        <v>18</v>
      </c>
      <c r="G16" s="36" t="s">
        <v>13</v>
      </c>
      <c r="H16" s="36" t="s">
        <v>14</v>
      </c>
      <c r="I16" s="40" t="s">
        <v>32</v>
      </c>
      <c r="J16" s="40" t="s">
        <v>32</v>
      </c>
      <c r="K16" s="37" t="s">
        <v>19</v>
      </c>
      <c r="L16" s="1" t="s">
        <v>37</v>
      </c>
    </row>
    <row r="17" spans="1:12" s="1" customFormat="1" ht="13.5" thickTop="1">
      <c r="A17" s="76">
        <v>56</v>
      </c>
      <c r="B17" s="77">
        <v>1</v>
      </c>
      <c r="C17" s="78" t="s">
        <v>62</v>
      </c>
      <c r="D17" s="42">
        <v>145</v>
      </c>
      <c r="E17" s="42">
        <v>10</v>
      </c>
      <c r="F17" s="41">
        <v>1</v>
      </c>
      <c r="G17" s="43">
        <v>897.7</v>
      </c>
      <c r="H17" s="43">
        <v>474.9</v>
      </c>
      <c r="I17" s="42">
        <f t="shared" ref="I17:I30" si="0">($B$12)*($B$11)/($B$11-1)*(G17-H17)*(E17)/(D17)*(F17)</f>
        <v>7.0951022954795668</v>
      </c>
      <c r="J17" s="42">
        <f t="shared" ref="J17:J30" si="1">($B$12)*($B$11)/($B$11-1)*(($B$11*H17)-G17)*(E17)/(D17)*(F17)</f>
        <v>1.0058767302680194</v>
      </c>
      <c r="K17" s="44">
        <f t="shared" ref="K17:K71" si="2">$G17/$H17</f>
        <v>1.8902926931985684</v>
      </c>
    </row>
    <row r="18" spans="1:12" s="1" customFormat="1">
      <c r="A18" s="79">
        <v>56</v>
      </c>
      <c r="B18" s="80">
        <v>1</v>
      </c>
      <c r="C18" s="81" t="s">
        <v>63</v>
      </c>
      <c r="D18" s="42">
        <v>145</v>
      </c>
      <c r="E18" s="42">
        <v>10</v>
      </c>
      <c r="F18" s="41">
        <v>1</v>
      </c>
      <c r="G18" s="43">
        <v>849.8</v>
      </c>
      <c r="H18" s="43">
        <v>444.8</v>
      </c>
      <c r="I18" s="42">
        <f t="shared" si="0"/>
        <v>6.7963964750927701</v>
      </c>
      <c r="J18" s="42">
        <f t="shared" si="1"/>
        <v>0.79112820516102289</v>
      </c>
      <c r="K18" s="44">
        <f t="shared" si="2"/>
        <v>1.9105215827338129</v>
      </c>
    </row>
    <row r="19" spans="1:12" s="1" customFormat="1">
      <c r="A19" s="79">
        <v>56</v>
      </c>
      <c r="B19" s="80">
        <v>1</v>
      </c>
      <c r="C19" s="81" t="s">
        <v>100</v>
      </c>
      <c r="D19" s="42">
        <v>145</v>
      </c>
      <c r="E19" s="42">
        <v>10</v>
      </c>
      <c r="F19" s="41">
        <v>1</v>
      </c>
      <c r="G19" s="43">
        <v>877</v>
      </c>
      <c r="H19" s="43">
        <v>467.3</v>
      </c>
      <c r="I19" s="42">
        <f t="shared" si="0"/>
        <v>6.8752682366555762</v>
      </c>
      <c r="J19" s="42">
        <f t="shared" si="1"/>
        <v>1.0960678314258041</v>
      </c>
      <c r="K19" s="44">
        <f t="shared" si="2"/>
        <v>1.8767387117483414</v>
      </c>
    </row>
    <row r="20" spans="1:12" s="1" customFormat="1">
      <c r="A20" s="79">
        <v>56</v>
      </c>
      <c r="B20" s="80">
        <v>4</v>
      </c>
      <c r="C20" s="81" t="s">
        <v>64</v>
      </c>
      <c r="D20" s="42">
        <v>145</v>
      </c>
      <c r="E20" s="42">
        <v>10</v>
      </c>
      <c r="F20" s="41">
        <v>1</v>
      </c>
      <c r="G20" s="43">
        <v>597.70000000000005</v>
      </c>
      <c r="H20" s="43">
        <v>326.60000000000002</v>
      </c>
      <c r="I20" s="42">
        <f t="shared" si="0"/>
        <v>4.5493903318460509</v>
      </c>
      <c r="J20" s="42">
        <f t="shared" si="1"/>
        <v>1.0218451910201574</v>
      </c>
      <c r="K20" s="44">
        <f t="shared" si="2"/>
        <v>1.8300673606858542</v>
      </c>
    </row>
    <row r="21" spans="1:12" s="1" customFormat="1">
      <c r="A21" s="82">
        <v>56</v>
      </c>
      <c r="B21" s="83">
        <v>4</v>
      </c>
      <c r="C21" s="81" t="s">
        <v>65</v>
      </c>
      <c r="D21" s="42">
        <v>145</v>
      </c>
      <c r="E21" s="42">
        <v>10</v>
      </c>
      <c r="F21" s="41">
        <v>1</v>
      </c>
      <c r="G21" s="43">
        <v>600.29999999999995</v>
      </c>
      <c r="H21" s="43">
        <v>330.1</v>
      </c>
      <c r="I21" s="42">
        <f t="shared" si="0"/>
        <v>4.5342872285680658</v>
      </c>
      <c r="J21" s="42">
        <f t="shared" si="1"/>
        <v>1.0966522879602114</v>
      </c>
      <c r="K21" s="44">
        <f t="shared" si="2"/>
        <v>1.8185398364132079</v>
      </c>
      <c r="L21"/>
    </row>
    <row r="22" spans="1:12" s="1" customFormat="1">
      <c r="A22" s="79">
        <v>55</v>
      </c>
      <c r="B22" s="80">
        <v>1</v>
      </c>
      <c r="C22" s="81" t="s">
        <v>66</v>
      </c>
      <c r="D22" s="42">
        <v>145</v>
      </c>
      <c r="E22" s="42">
        <v>10</v>
      </c>
      <c r="F22" s="41">
        <v>1</v>
      </c>
      <c r="G22" s="43">
        <v>754.3</v>
      </c>
      <c r="H22" s="43">
        <v>426.6</v>
      </c>
      <c r="I22" s="42">
        <f t="shared" si="0"/>
        <v>5.4992077157725952</v>
      </c>
      <c r="J22" s="42">
        <f t="shared" si="1"/>
        <v>1.7778561974384408</v>
      </c>
      <c r="K22" s="44">
        <f t="shared" si="2"/>
        <v>1.7681669010782932</v>
      </c>
      <c r="L22"/>
    </row>
    <row r="23" spans="1:12" s="1" customFormat="1">
      <c r="A23" s="79">
        <v>55</v>
      </c>
      <c r="B23" s="80">
        <v>1</v>
      </c>
      <c r="C23" s="81" t="s">
        <v>67</v>
      </c>
      <c r="D23" s="42">
        <v>145</v>
      </c>
      <c r="E23" s="42">
        <v>10</v>
      </c>
      <c r="F23" s="41">
        <v>1</v>
      </c>
      <c r="G23" s="43">
        <v>846.8</v>
      </c>
      <c r="H23" s="43">
        <v>448.9</v>
      </c>
      <c r="I23" s="42">
        <f t="shared" si="0"/>
        <v>6.6772497714553429</v>
      </c>
      <c r="J23" s="42">
        <f t="shared" si="1"/>
        <v>0.98021387280258798</v>
      </c>
      <c r="K23" s="44">
        <f t="shared" si="2"/>
        <v>1.8863889507685454</v>
      </c>
      <c r="L23" s="6"/>
    </row>
    <row r="24" spans="1:12" s="1" customFormat="1">
      <c r="A24" s="79">
        <v>55</v>
      </c>
      <c r="B24" s="80">
        <v>1</v>
      </c>
      <c r="C24" s="81" t="s">
        <v>68</v>
      </c>
      <c r="D24" s="42">
        <v>145</v>
      </c>
      <c r="E24" s="42">
        <v>10</v>
      </c>
      <c r="F24" s="41">
        <v>1</v>
      </c>
      <c r="G24" s="43">
        <v>900.1</v>
      </c>
      <c r="H24" s="43">
        <v>450.7</v>
      </c>
      <c r="I24" s="42">
        <f t="shared" si="0"/>
        <v>7.5414829034733133</v>
      </c>
      <c r="J24" s="42">
        <f t="shared" si="1"/>
        <v>0.14668565181082446</v>
      </c>
      <c r="K24" s="44">
        <f t="shared" si="2"/>
        <v>1.9971155979587309</v>
      </c>
      <c r="L24" s="6"/>
    </row>
    <row r="25" spans="1:12" s="1" customFormat="1">
      <c r="A25" s="79">
        <v>55</v>
      </c>
      <c r="B25" s="80">
        <v>6</v>
      </c>
      <c r="C25" s="84" t="s">
        <v>69</v>
      </c>
      <c r="D25" s="42">
        <v>145</v>
      </c>
      <c r="E25" s="42">
        <v>10</v>
      </c>
      <c r="F25" s="41">
        <v>1</v>
      </c>
      <c r="G25" s="43">
        <v>831.5</v>
      </c>
      <c r="H25" s="43">
        <v>469.8</v>
      </c>
      <c r="I25" s="42">
        <f t="shared" si="0"/>
        <v>6.0697693951631004</v>
      </c>
      <c r="J25" s="42">
        <f t="shared" si="1"/>
        <v>1.9442123826769</v>
      </c>
      <c r="K25" s="44">
        <f t="shared" si="2"/>
        <v>1.76990208599404</v>
      </c>
      <c r="L25"/>
    </row>
    <row r="26" spans="1:12" s="1" customFormat="1">
      <c r="A26" s="79">
        <v>55</v>
      </c>
      <c r="B26" s="80">
        <v>6</v>
      </c>
      <c r="C26" s="84" t="s">
        <v>58</v>
      </c>
      <c r="D26" s="42">
        <v>145</v>
      </c>
      <c r="E26" s="42">
        <v>10</v>
      </c>
      <c r="F26" s="96" t="s">
        <v>99</v>
      </c>
      <c r="G26" s="96"/>
      <c r="H26" s="96"/>
      <c r="I26" s="42" t="e">
        <f t="shared" si="0"/>
        <v>#VALUE!</v>
      </c>
      <c r="J26" s="42" t="e">
        <f t="shared" si="1"/>
        <v>#VALUE!</v>
      </c>
      <c r="K26" s="44" t="e">
        <f t="shared" si="2"/>
        <v>#DIV/0!</v>
      </c>
    </row>
    <row r="27" spans="1:12" s="1" customFormat="1">
      <c r="A27" s="76">
        <v>55</v>
      </c>
      <c r="B27" s="77">
        <v>14</v>
      </c>
      <c r="C27" s="84" t="s">
        <v>70</v>
      </c>
      <c r="D27" s="42">
        <v>145</v>
      </c>
      <c r="E27" s="42">
        <v>10</v>
      </c>
      <c r="F27" s="41">
        <v>1</v>
      </c>
      <c r="G27" s="43">
        <v>228.6</v>
      </c>
      <c r="H27" s="43">
        <v>146.69999999999999</v>
      </c>
      <c r="I27" s="42">
        <f t="shared" si="0"/>
        <v>1.3743823982965382</v>
      </c>
      <c r="J27" s="42">
        <f t="shared" si="1"/>
        <v>1.1280678503393238</v>
      </c>
      <c r="K27" s="44">
        <f t="shared" si="2"/>
        <v>1.5582822085889572</v>
      </c>
    </row>
    <row r="28" spans="1:12" s="1" customFormat="1">
      <c r="A28" s="79">
        <v>55</v>
      </c>
      <c r="B28" s="80">
        <v>14</v>
      </c>
      <c r="C28" s="84" t="s">
        <v>71</v>
      </c>
      <c r="D28" s="42">
        <v>145</v>
      </c>
      <c r="E28" s="42">
        <v>10</v>
      </c>
      <c r="F28" s="41">
        <v>1</v>
      </c>
      <c r="G28" s="43">
        <v>228.4</v>
      </c>
      <c r="H28" s="43">
        <v>144.5</v>
      </c>
      <c r="I28" s="42">
        <f t="shared" si="0"/>
        <v>1.4079448500253917</v>
      </c>
      <c r="J28" s="42">
        <f t="shared" si="1"/>
        <v>1.056977174022885</v>
      </c>
      <c r="K28" s="44">
        <f t="shared" si="2"/>
        <v>1.5806228373702422</v>
      </c>
    </row>
    <row r="29" spans="1:12" s="1" customFormat="1">
      <c r="A29" s="85" t="s">
        <v>72</v>
      </c>
      <c r="B29" s="80">
        <v>1</v>
      </c>
      <c r="C29" s="78" t="s">
        <v>73</v>
      </c>
      <c r="D29" s="42">
        <v>145</v>
      </c>
      <c r="E29" s="42">
        <v>10</v>
      </c>
      <c r="F29" s="41">
        <v>2</v>
      </c>
      <c r="G29" s="43">
        <v>599.20000000000005</v>
      </c>
      <c r="H29" s="43">
        <v>312.89999999999998</v>
      </c>
      <c r="I29" s="42">
        <f t="shared" si="0"/>
        <v>9.6089299299706727</v>
      </c>
      <c r="J29" s="42">
        <f t="shared" si="1"/>
        <v>1.0661441368072608</v>
      </c>
      <c r="K29" s="44">
        <f t="shared" si="2"/>
        <v>1.9149888143176736</v>
      </c>
    </row>
    <row r="30" spans="1:12" s="1" customFormat="1">
      <c r="A30" s="85" t="s">
        <v>74</v>
      </c>
      <c r="B30" s="80">
        <v>1</v>
      </c>
      <c r="C30" s="78" t="s">
        <v>59</v>
      </c>
      <c r="D30" s="42">
        <v>145</v>
      </c>
      <c r="E30" s="42">
        <v>10</v>
      </c>
      <c r="F30" s="41">
        <v>2</v>
      </c>
      <c r="G30" s="43">
        <v>634.70000000000005</v>
      </c>
      <c r="H30" s="50">
        <v>294</v>
      </c>
      <c r="I30" s="42">
        <f t="shared" si="0"/>
        <v>11.434727304020285</v>
      </c>
      <c r="J30" s="42">
        <f t="shared" si="1"/>
        <v>-1.404456368792697</v>
      </c>
      <c r="K30" s="44">
        <f t="shared" si="2"/>
        <v>2.1588435374149659</v>
      </c>
    </row>
    <row r="31" spans="1:12" s="1" customFormat="1">
      <c r="A31" s="86" t="s">
        <v>74</v>
      </c>
      <c r="B31" s="83">
        <v>1</v>
      </c>
      <c r="C31" s="78" t="s">
        <v>39</v>
      </c>
      <c r="D31" s="42">
        <v>145</v>
      </c>
      <c r="E31" s="42">
        <v>10</v>
      </c>
      <c r="F31" s="41">
        <v>2</v>
      </c>
      <c r="G31" s="51">
        <v>626.5</v>
      </c>
      <c r="H31" s="43">
        <v>628.4</v>
      </c>
      <c r="I31" s="42">
        <f t="shared" ref="I31:I55" si="3">($B$12)*($B$11)/($B$11-1)*(G31-H31)*(E31)/(D31)*(F31)</f>
        <v>-6.3768658284820298E-2</v>
      </c>
      <c r="J31" s="42">
        <f t="shared" ref="J31:J55" si="4">($B$12)*($B$11)/($B$11-1)*(($B$11*H31)-G31)*(E31)/(D31)*(F31)</f>
        <v>21.502619868138609</v>
      </c>
      <c r="K31" s="44">
        <f t="shared" si="2"/>
        <v>0.9969764481222152</v>
      </c>
    </row>
    <row r="32" spans="1:12" s="1" customFormat="1">
      <c r="A32" s="85" t="s">
        <v>74</v>
      </c>
      <c r="B32" s="80">
        <v>6</v>
      </c>
      <c r="C32" s="78" t="s">
        <v>51</v>
      </c>
      <c r="D32" s="42">
        <v>145</v>
      </c>
      <c r="E32" s="42">
        <v>10</v>
      </c>
      <c r="F32" s="41">
        <v>2</v>
      </c>
      <c r="G32" s="43">
        <v>673.2</v>
      </c>
      <c r="H32" s="43">
        <v>349.9</v>
      </c>
      <c r="I32" s="42">
        <f t="shared" si="3"/>
        <v>10.850740643938241</v>
      </c>
      <c r="J32" s="42">
        <f t="shared" si="4"/>
        <v>1.0866464316948645</v>
      </c>
      <c r="K32" s="44">
        <f t="shared" si="2"/>
        <v>1.9239782795084313</v>
      </c>
    </row>
    <row r="33" spans="1:12" s="1" customFormat="1">
      <c r="A33" s="85" t="s">
        <v>74</v>
      </c>
      <c r="B33" s="80">
        <v>6</v>
      </c>
      <c r="C33" s="78" t="s">
        <v>49</v>
      </c>
      <c r="D33" s="42">
        <v>145</v>
      </c>
      <c r="E33" s="42">
        <v>10</v>
      </c>
      <c r="F33" s="41">
        <v>2</v>
      </c>
      <c r="G33" s="43">
        <v>634</v>
      </c>
      <c r="H33" s="43">
        <v>333</v>
      </c>
      <c r="I33" s="42">
        <f t="shared" si="3"/>
        <v>10.102297970384811</v>
      </c>
      <c r="J33" s="42">
        <f t="shared" si="4"/>
        <v>1.25851910931174</v>
      </c>
      <c r="K33" s="44">
        <f t="shared" si="2"/>
        <v>1.9039039039039038</v>
      </c>
      <c r="L33"/>
    </row>
    <row r="34" spans="1:12" s="1" customFormat="1">
      <c r="A34" s="87">
        <v>54</v>
      </c>
      <c r="B34" s="80">
        <v>1</v>
      </c>
      <c r="C34" s="78" t="s">
        <v>75</v>
      </c>
      <c r="D34" s="42">
        <v>145</v>
      </c>
      <c r="E34" s="42">
        <v>10</v>
      </c>
      <c r="F34" s="41">
        <v>1</v>
      </c>
      <c r="G34" s="43">
        <v>949.5</v>
      </c>
      <c r="H34" s="43">
        <v>481.2</v>
      </c>
      <c r="I34" s="42">
        <f t="shared" si="3"/>
        <v>7.8586480723109755</v>
      </c>
      <c r="J34" s="42">
        <f t="shared" si="4"/>
        <v>0.34979814202833487</v>
      </c>
      <c r="K34" s="44">
        <f t="shared" si="2"/>
        <v>1.9731920199501247</v>
      </c>
      <c r="L34"/>
    </row>
    <row r="35" spans="1:12">
      <c r="A35" s="87">
        <v>54</v>
      </c>
      <c r="B35" s="80">
        <v>1</v>
      </c>
      <c r="C35" s="78" t="s">
        <v>76</v>
      </c>
      <c r="D35" s="42">
        <v>145</v>
      </c>
      <c r="E35" s="42">
        <v>10</v>
      </c>
      <c r="F35" s="41">
        <v>1</v>
      </c>
      <c r="G35" s="43">
        <v>928.9</v>
      </c>
      <c r="H35" s="43">
        <v>488.7</v>
      </c>
      <c r="I35" s="42">
        <f t="shared" si="3"/>
        <v>7.3870956255205877</v>
      </c>
      <c r="J35" s="42">
        <f t="shared" si="4"/>
        <v>0.9492877180945849</v>
      </c>
      <c r="K35" s="44">
        <f t="shared" si="2"/>
        <v>1.9007571107018622</v>
      </c>
      <c r="L35" s="1"/>
    </row>
    <row r="36" spans="1:12">
      <c r="A36" s="88">
        <v>54</v>
      </c>
      <c r="B36" s="83">
        <v>1</v>
      </c>
      <c r="C36" s="78" t="s">
        <v>60</v>
      </c>
      <c r="D36" s="42">
        <v>145</v>
      </c>
      <c r="E36" s="42">
        <v>10</v>
      </c>
      <c r="F36" s="41">
        <v>1</v>
      </c>
      <c r="G36" s="43">
        <v>866.9</v>
      </c>
      <c r="H36" s="43">
        <v>453.2</v>
      </c>
      <c r="I36" s="42">
        <f t="shared" si="3"/>
        <v>6.9423931401132828</v>
      </c>
      <c r="J36" s="42">
        <f t="shared" si="4"/>
        <v>0.78842112492947625</v>
      </c>
      <c r="K36" s="44">
        <f t="shared" si="2"/>
        <v>1.9128420123565755</v>
      </c>
      <c r="L36" s="1"/>
    </row>
    <row r="37" spans="1:12">
      <c r="A37" s="87">
        <v>54</v>
      </c>
      <c r="B37" s="80">
        <v>7</v>
      </c>
      <c r="C37" s="78" t="s">
        <v>44</v>
      </c>
      <c r="D37" s="42">
        <v>145</v>
      </c>
      <c r="E37" s="42">
        <v>10</v>
      </c>
      <c r="F37" s="95">
        <v>1</v>
      </c>
      <c r="G37" s="50">
        <v>750.5</v>
      </c>
      <c r="H37" s="50">
        <v>409.1</v>
      </c>
      <c r="I37" s="42">
        <f t="shared" si="3"/>
        <v>5.7291105101152393</v>
      </c>
      <c r="J37" s="42">
        <f t="shared" si="4"/>
        <v>1.2494334347854499</v>
      </c>
      <c r="K37" s="44">
        <f t="shared" si="2"/>
        <v>1.8345147885602542</v>
      </c>
    </row>
    <row r="38" spans="1:12">
      <c r="A38" s="87">
        <v>54</v>
      </c>
      <c r="B38" s="89">
        <v>7</v>
      </c>
      <c r="C38" s="78" t="s">
        <v>40</v>
      </c>
      <c r="D38" s="42">
        <v>145</v>
      </c>
      <c r="E38" s="42">
        <v>10</v>
      </c>
      <c r="F38" s="95">
        <v>1</v>
      </c>
      <c r="G38" s="50">
        <v>688</v>
      </c>
      <c r="H38" s="50">
        <v>373.5</v>
      </c>
      <c r="I38" s="42">
        <f t="shared" si="3"/>
        <v>5.2776955343621657</v>
      </c>
      <c r="J38" s="42">
        <f t="shared" si="4"/>
        <v>1.0935735035757672</v>
      </c>
      <c r="K38" s="44">
        <f t="shared" si="2"/>
        <v>1.8420348058902276</v>
      </c>
    </row>
    <row r="39" spans="1:12">
      <c r="A39" s="87">
        <v>54</v>
      </c>
      <c r="B39" s="89">
        <v>7</v>
      </c>
      <c r="C39" s="78" t="s">
        <v>77</v>
      </c>
      <c r="D39" s="42">
        <v>145</v>
      </c>
      <c r="E39" s="42">
        <v>10</v>
      </c>
      <c r="F39" s="95">
        <v>1</v>
      </c>
      <c r="G39" s="50">
        <v>697.8</v>
      </c>
      <c r="H39" s="50">
        <v>381.3</v>
      </c>
      <c r="I39" s="42">
        <f t="shared" si="3"/>
        <v>5.3112579860910172</v>
      </c>
      <c r="J39" s="42">
        <f t="shared" si="4"/>
        <v>1.1930656662938119</v>
      </c>
      <c r="K39" s="44">
        <f t="shared" si="2"/>
        <v>1.8300550747442956</v>
      </c>
    </row>
    <row r="40" spans="1:12">
      <c r="A40" s="87">
        <v>54</v>
      </c>
      <c r="B40" s="89">
        <v>13</v>
      </c>
      <c r="C40" s="78" t="s">
        <v>53</v>
      </c>
      <c r="D40" s="42">
        <v>145</v>
      </c>
      <c r="E40" s="42">
        <v>10</v>
      </c>
      <c r="F40" s="95">
        <v>1</v>
      </c>
      <c r="G40" s="50">
        <v>382.6</v>
      </c>
      <c r="H40" s="50">
        <v>226.3</v>
      </c>
      <c r="I40" s="42">
        <f t="shared" si="3"/>
        <v>2.6229056026098769</v>
      </c>
      <c r="J40" s="42">
        <f t="shared" si="4"/>
        <v>1.2373840447404678</v>
      </c>
      <c r="K40" s="44">
        <f t="shared" si="2"/>
        <v>1.6906760936809544</v>
      </c>
    </row>
    <row r="41" spans="1:12">
      <c r="A41" s="88">
        <v>54</v>
      </c>
      <c r="B41" s="90">
        <v>13</v>
      </c>
      <c r="C41" s="78" t="s">
        <v>78</v>
      </c>
      <c r="D41" s="42">
        <v>145</v>
      </c>
      <c r="E41" s="42">
        <v>10</v>
      </c>
      <c r="F41">
        <v>1</v>
      </c>
      <c r="G41" s="17">
        <v>382.8</v>
      </c>
      <c r="H41" s="17">
        <v>227.2</v>
      </c>
      <c r="I41" s="42">
        <f t="shared" si="3"/>
        <v>2.6111587445047792</v>
      </c>
      <c r="J41" s="42">
        <f t="shared" si="4"/>
        <v>1.2644833583586694</v>
      </c>
      <c r="K41" s="44">
        <f t="shared" si="2"/>
        <v>1.6848591549295775</v>
      </c>
    </row>
    <row r="42" spans="1:12">
      <c r="A42" s="87">
        <v>53</v>
      </c>
      <c r="B42" s="80">
        <v>1</v>
      </c>
      <c r="C42" s="91" t="s">
        <v>79</v>
      </c>
      <c r="D42" s="42">
        <v>145</v>
      </c>
      <c r="E42" s="42">
        <v>10</v>
      </c>
      <c r="F42" s="95">
        <v>2</v>
      </c>
      <c r="G42" s="50">
        <v>605</v>
      </c>
      <c r="H42" s="50">
        <v>334.8</v>
      </c>
      <c r="I42" s="42">
        <f t="shared" si="3"/>
        <v>9.0685744571361315</v>
      </c>
      <c r="J42" s="42">
        <f t="shared" si="4"/>
        <v>2.3536524446128331</v>
      </c>
      <c r="K42" s="44">
        <f t="shared" si="2"/>
        <v>1.8070489844683393</v>
      </c>
    </row>
    <row r="43" spans="1:12">
      <c r="A43" s="87">
        <v>53</v>
      </c>
      <c r="B43" s="80">
        <v>1</v>
      </c>
      <c r="C43" s="91" t="s">
        <v>80</v>
      </c>
      <c r="D43" s="42">
        <v>145</v>
      </c>
      <c r="E43" s="42">
        <v>10</v>
      </c>
      <c r="F43" s="95">
        <v>2</v>
      </c>
      <c r="G43" s="50">
        <v>575.4</v>
      </c>
      <c r="H43" s="50">
        <v>272</v>
      </c>
      <c r="I43" s="42">
        <f t="shared" si="3"/>
        <v>10.182847854534057</v>
      </c>
      <c r="J43" s="42">
        <f t="shared" si="4"/>
        <v>-0.90314141105819734</v>
      </c>
      <c r="K43" s="44">
        <f t="shared" si="2"/>
        <v>2.115441176470588</v>
      </c>
    </row>
    <row r="44" spans="1:12">
      <c r="A44" s="87">
        <v>53</v>
      </c>
      <c r="B44" s="80">
        <v>6</v>
      </c>
      <c r="C44" s="91" t="s">
        <v>81</v>
      </c>
      <c r="D44" s="42">
        <v>145</v>
      </c>
      <c r="E44" s="42">
        <v>10</v>
      </c>
      <c r="F44" s="95">
        <v>2</v>
      </c>
      <c r="G44" s="50">
        <v>869.3</v>
      </c>
      <c r="H44" s="50">
        <v>428.3</v>
      </c>
      <c r="I44" s="42">
        <f t="shared" si="3"/>
        <v>14.801041212424257</v>
      </c>
      <c r="J44" s="42">
        <f t="shared" si="4"/>
        <v>-0.18891522073046313</v>
      </c>
      <c r="K44" s="44">
        <f t="shared" si="2"/>
        <v>2.0296521130049028</v>
      </c>
    </row>
    <row r="45" spans="1:12">
      <c r="A45" s="87">
        <v>53</v>
      </c>
      <c r="B45" s="80">
        <v>6</v>
      </c>
      <c r="C45" s="91" t="s">
        <v>82</v>
      </c>
      <c r="D45" s="42">
        <v>145</v>
      </c>
      <c r="E45" s="42">
        <v>10</v>
      </c>
      <c r="F45" s="95">
        <v>2</v>
      </c>
      <c r="G45" s="50">
        <v>713.2</v>
      </c>
      <c r="H45" s="50">
        <v>402.7</v>
      </c>
      <c r="I45" s="42">
        <f t="shared" si="3"/>
        <v>10.421141261808918</v>
      </c>
      <c r="J45" s="42">
        <f t="shared" si="4"/>
        <v>3.3176005940283235</v>
      </c>
      <c r="K45" s="44">
        <f t="shared" si="2"/>
        <v>1.7710454432580085</v>
      </c>
    </row>
    <row r="46" spans="1:12">
      <c r="A46" s="87">
        <v>53</v>
      </c>
      <c r="B46" s="80">
        <v>10</v>
      </c>
      <c r="C46" s="91" t="s">
        <v>83</v>
      </c>
      <c r="D46" s="42">
        <v>145</v>
      </c>
      <c r="E46" s="42">
        <v>10</v>
      </c>
      <c r="F46" s="95">
        <v>2</v>
      </c>
      <c r="G46" s="50">
        <v>711.5</v>
      </c>
      <c r="H46" s="50">
        <v>311.39999999999998</v>
      </c>
      <c r="I46" s="42">
        <f t="shared" si="3"/>
        <v>13.428336936714162</v>
      </c>
      <c r="J46" s="42">
        <f t="shared" si="4"/>
        <v>-2.8044377216465759</v>
      </c>
      <c r="K46" s="44">
        <f t="shared" si="2"/>
        <v>2.2848426461143228</v>
      </c>
    </row>
    <row r="47" spans="1:12">
      <c r="A47" s="88">
        <v>53</v>
      </c>
      <c r="B47" s="83">
        <v>10</v>
      </c>
      <c r="C47" s="91" t="s">
        <v>56</v>
      </c>
      <c r="D47" s="42">
        <v>145</v>
      </c>
      <c r="E47" s="42">
        <v>10</v>
      </c>
      <c r="F47" s="95">
        <v>2</v>
      </c>
      <c r="G47" s="50">
        <v>779.9</v>
      </c>
      <c r="H47" s="50">
        <v>411.9</v>
      </c>
      <c r="I47" s="42">
        <f t="shared" si="3"/>
        <v>12.350982236217975</v>
      </c>
      <c r="J47" s="42">
        <f t="shared" si="4"/>
        <v>1.7016320434427139</v>
      </c>
      <c r="K47" s="44">
        <f t="shared" si="2"/>
        <v>1.8934207331876669</v>
      </c>
    </row>
    <row r="48" spans="1:12">
      <c r="A48" s="87">
        <v>53</v>
      </c>
      <c r="B48" s="89">
        <v>17</v>
      </c>
      <c r="C48" s="91" t="s">
        <v>45</v>
      </c>
      <c r="D48" s="42">
        <v>145</v>
      </c>
      <c r="E48" s="42">
        <v>10</v>
      </c>
      <c r="F48" s="95">
        <v>1</v>
      </c>
      <c r="G48" s="50">
        <v>912.1</v>
      </c>
      <c r="H48" s="50">
        <v>473.7</v>
      </c>
      <c r="I48" s="42">
        <f t="shared" si="3"/>
        <v>7.3568894189646201</v>
      </c>
      <c r="J48" s="42">
        <f t="shared" si="4"/>
        <v>0.72361966609882744</v>
      </c>
      <c r="K48" s="44">
        <f t="shared" si="2"/>
        <v>1.9254802617690523</v>
      </c>
    </row>
    <row r="49" spans="1:11">
      <c r="A49" s="87">
        <v>53</v>
      </c>
      <c r="B49" s="89">
        <v>17</v>
      </c>
      <c r="C49" s="91" t="s">
        <v>84</v>
      </c>
      <c r="D49" s="42">
        <v>145</v>
      </c>
      <c r="E49" s="42">
        <v>10</v>
      </c>
      <c r="F49" s="95">
        <v>1</v>
      </c>
      <c r="G49" s="50">
        <v>962.3</v>
      </c>
      <c r="H49" s="50">
        <v>519.70000000000005</v>
      </c>
      <c r="I49" s="42">
        <f t="shared" si="3"/>
        <v>7.4273705675952097</v>
      </c>
      <c r="J49" s="42">
        <f t="shared" si="4"/>
        <v>1.4378195770268596</v>
      </c>
      <c r="K49" s="44">
        <f t="shared" si="2"/>
        <v>1.8516451799114872</v>
      </c>
    </row>
    <row r="50" spans="1:11">
      <c r="A50" s="87">
        <v>52</v>
      </c>
      <c r="B50" s="89">
        <v>1</v>
      </c>
      <c r="C50" s="91" t="s">
        <v>85</v>
      </c>
      <c r="D50" s="42">
        <v>145</v>
      </c>
      <c r="E50" s="42">
        <v>10</v>
      </c>
      <c r="F50" s="95">
        <v>1</v>
      </c>
      <c r="G50" s="50">
        <v>986.2</v>
      </c>
      <c r="H50" s="50">
        <v>523.5</v>
      </c>
      <c r="I50" s="42">
        <f t="shared" si="3"/>
        <v>7.7646732074701861</v>
      </c>
      <c r="J50" s="42">
        <f t="shared" si="4"/>
        <v>1.1653384159849867</v>
      </c>
      <c r="K50" s="44">
        <f t="shared" si="2"/>
        <v>1.8838586437440306</v>
      </c>
    </row>
    <row r="51" spans="1:11">
      <c r="A51" s="87">
        <v>52</v>
      </c>
      <c r="B51" s="89">
        <v>1</v>
      </c>
      <c r="C51" s="91" t="s">
        <v>86</v>
      </c>
      <c r="D51" s="42">
        <v>145</v>
      </c>
      <c r="E51" s="42">
        <v>10</v>
      </c>
      <c r="F51" s="95">
        <v>2</v>
      </c>
      <c r="G51" s="50">
        <v>474.6</v>
      </c>
      <c r="H51" s="50">
        <v>277.60000000000002</v>
      </c>
      <c r="I51" s="42">
        <f t="shared" si="3"/>
        <v>6.6118029905840796</v>
      </c>
      <c r="J51" s="42">
        <f t="shared" si="4"/>
        <v>2.8589562326104061</v>
      </c>
      <c r="K51" s="44">
        <f t="shared" si="2"/>
        <v>1.7096541786743515</v>
      </c>
    </row>
    <row r="52" spans="1:11">
      <c r="A52" s="88">
        <v>52</v>
      </c>
      <c r="B52" s="90">
        <v>1</v>
      </c>
      <c r="C52" s="91" t="s">
        <v>87</v>
      </c>
      <c r="D52" s="42">
        <v>145</v>
      </c>
      <c r="E52" s="42">
        <v>10</v>
      </c>
      <c r="F52" s="95">
        <v>2</v>
      </c>
      <c r="G52" s="50">
        <v>520.29999999999995</v>
      </c>
      <c r="H52" s="50">
        <v>272.5</v>
      </c>
      <c r="I52" s="42">
        <f t="shared" si="3"/>
        <v>8.3167755384098196</v>
      </c>
      <c r="J52" s="42">
        <f t="shared" si="4"/>
        <v>0.97998918896949183</v>
      </c>
      <c r="K52" s="44">
        <f t="shared" si="2"/>
        <v>1.9093577981651375</v>
      </c>
    </row>
    <row r="53" spans="1:11">
      <c r="A53" s="87">
        <v>52</v>
      </c>
      <c r="B53" s="89">
        <v>7</v>
      </c>
      <c r="C53" s="91" t="s">
        <v>88</v>
      </c>
      <c r="D53" s="42">
        <v>145</v>
      </c>
      <c r="E53" s="42">
        <v>10</v>
      </c>
      <c r="F53" s="95">
        <v>1</v>
      </c>
      <c r="G53" s="50">
        <v>623.79999999999995</v>
      </c>
      <c r="H53" s="50">
        <v>332.4</v>
      </c>
      <c r="I53" s="42">
        <f t="shared" si="3"/>
        <v>4.8900492168939094</v>
      </c>
      <c r="J53" s="42">
        <f t="shared" si="4"/>
        <v>0.7801243526122964</v>
      </c>
      <c r="K53" s="44">
        <f t="shared" si="2"/>
        <v>1.8766546329723226</v>
      </c>
    </row>
    <row r="54" spans="1:11">
      <c r="A54" s="92">
        <v>52</v>
      </c>
      <c r="B54" s="80">
        <v>7</v>
      </c>
      <c r="C54" s="91" t="s">
        <v>57</v>
      </c>
      <c r="D54" s="42">
        <v>145</v>
      </c>
      <c r="E54" s="42">
        <v>10</v>
      </c>
      <c r="F54" s="95">
        <v>1</v>
      </c>
      <c r="G54" s="50">
        <v>612.4</v>
      </c>
      <c r="H54" s="50">
        <v>334.9</v>
      </c>
      <c r="I54" s="42">
        <f t="shared" si="3"/>
        <v>4.6567901773783804</v>
      </c>
      <c r="J54" s="42">
        <f t="shared" si="4"/>
        <v>1.0560291018864472</v>
      </c>
      <c r="K54" s="44">
        <f t="shared" si="2"/>
        <v>1.8286055538966857</v>
      </c>
    </row>
    <row r="55" spans="1:11">
      <c r="A55" s="92">
        <v>52</v>
      </c>
      <c r="B55" s="80">
        <v>7</v>
      </c>
      <c r="C55" s="91" t="s">
        <v>89</v>
      </c>
      <c r="D55" s="42">
        <v>145</v>
      </c>
      <c r="E55" s="42">
        <v>10</v>
      </c>
      <c r="F55" s="95">
        <v>1</v>
      </c>
      <c r="G55" s="50">
        <v>648.6</v>
      </c>
      <c r="H55" s="50">
        <v>647.4</v>
      </c>
      <c r="I55" s="42">
        <f t="shared" si="3"/>
        <v>2.0137471037312678E-2</v>
      </c>
      <c r="J55" s="42">
        <f t="shared" si="4"/>
        <v>11.023395528055099</v>
      </c>
      <c r="K55" s="44">
        <f t="shared" si="2"/>
        <v>1.0018535681186285</v>
      </c>
    </row>
    <row r="56" spans="1:11">
      <c r="A56" s="92">
        <v>52</v>
      </c>
      <c r="B56" s="80">
        <v>19</v>
      </c>
      <c r="C56" s="91" t="s">
        <v>52</v>
      </c>
      <c r="D56" s="42">
        <v>145</v>
      </c>
      <c r="E56" s="42">
        <v>10</v>
      </c>
      <c r="F56" s="95">
        <v>1</v>
      </c>
      <c r="G56" s="50">
        <v>368.7</v>
      </c>
      <c r="H56" s="50">
        <v>224</v>
      </c>
      <c r="I56" s="42">
        <f t="shared" ref="I56:I71" si="5">($B$12)*($B$11)/($B$11-1)*(G56-H56)*(E56)/(D56)*(F56)</f>
        <v>2.428243382582528</v>
      </c>
      <c r="J56" s="42">
        <f t="shared" ref="J56:J71" si="6">($B$12)*($B$11)/($B$11-1)*(($B$11*H56)-G56)*(E56)/(D56)*(F56)</f>
        <v>1.3928122117898853</v>
      </c>
      <c r="K56" s="44">
        <f t="shared" si="2"/>
        <v>1.6459821428571428</v>
      </c>
    </row>
    <row r="57" spans="1:11">
      <c r="A57" s="93">
        <v>52</v>
      </c>
      <c r="B57" s="83">
        <v>19</v>
      </c>
      <c r="C57" s="91" t="s">
        <v>90</v>
      </c>
      <c r="D57" s="42">
        <v>145</v>
      </c>
      <c r="E57" s="42">
        <v>10</v>
      </c>
      <c r="F57" s="95">
        <v>1</v>
      </c>
      <c r="G57" s="50">
        <v>288.89999999999998</v>
      </c>
      <c r="H57" s="50">
        <v>178.5</v>
      </c>
      <c r="I57" s="42">
        <f t="shared" si="5"/>
        <v>1.8526473354326958</v>
      </c>
      <c r="J57" s="42">
        <f t="shared" si="6"/>
        <v>1.1922563413328215</v>
      </c>
      <c r="K57" s="44">
        <f t="shared" si="2"/>
        <v>1.618487394957983</v>
      </c>
    </row>
    <row r="58" spans="1:11">
      <c r="A58" s="94">
        <v>51</v>
      </c>
      <c r="B58" s="89">
        <v>1</v>
      </c>
      <c r="C58" s="91" t="s">
        <v>91</v>
      </c>
      <c r="D58" s="42">
        <v>145</v>
      </c>
      <c r="E58" s="42">
        <v>10</v>
      </c>
      <c r="F58" s="95">
        <v>1</v>
      </c>
      <c r="G58" s="50">
        <v>705.9</v>
      </c>
      <c r="H58" s="50">
        <v>362.4</v>
      </c>
      <c r="I58" s="42">
        <f t="shared" si="5"/>
        <v>5.7643510844305359</v>
      </c>
      <c r="J58" s="42">
        <f t="shared" si="6"/>
        <v>0.41757100217911947</v>
      </c>
      <c r="K58" s="44">
        <f t="shared" si="2"/>
        <v>1.9478476821192054</v>
      </c>
    </row>
    <row r="59" spans="1:11">
      <c r="A59" s="94">
        <v>51</v>
      </c>
      <c r="B59" s="89">
        <v>1</v>
      </c>
      <c r="C59" s="91" t="s">
        <v>92</v>
      </c>
      <c r="D59" s="42">
        <v>145</v>
      </c>
      <c r="E59" s="42">
        <v>10</v>
      </c>
      <c r="F59" s="95">
        <v>1</v>
      </c>
      <c r="G59" s="50">
        <v>784.3</v>
      </c>
      <c r="H59" s="50">
        <v>412.8</v>
      </c>
      <c r="I59" s="42">
        <f t="shared" si="5"/>
        <v>6.2342254086344795</v>
      </c>
      <c r="J59" s="42">
        <f t="shared" si="6"/>
        <v>0.80743418670896883</v>
      </c>
      <c r="K59" s="44">
        <f t="shared" si="2"/>
        <v>1.8999515503875968</v>
      </c>
    </row>
    <row r="60" spans="1:11">
      <c r="A60" s="94">
        <v>51</v>
      </c>
      <c r="B60" s="89">
        <v>10</v>
      </c>
      <c r="C60" s="91" t="s">
        <v>93</v>
      </c>
      <c r="D60" s="42">
        <v>145</v>
      </c>
      <c r="E60" s="42">
        <v>10</v>
      </c>
      <c r="F60" s="95">
        <v>1</v>
      </c>
      <c r="G60" s="50">
        <v>591.1</v>
      </c>
      <c r="H60" s="50">
        <v>312.60000000000002</v>
      </c>
      <c r="I60" s="42">
        <f t="shared" si="5"/>
        <v>4.6735714032428071</v>
      </c>
      <c r="J60" s="42">
        <f t="shared" si="6"/>
        <v>0.65884814497512534</v>
      </c>
      <c r="K60" s="44">
        <f t="shared" si="2"/>
        <v>1.8909149072296865</v>
      </c>
    </row>
    <row r="61" spans="1:11">
      <c r="A61" s="94">
        <v>51</v>
      </c>
      <c r="B61" s="89">
        <v>10</v>
      </c>
      <c r="C61" s="91" t="s">
        <v>48</v>
      </c>
      <c r="D61" s="42">
        <v>145</v>
      </c>
      <c r="E61" s="42">
        <v>10</v>
      </c>
      <c r="F61" s="95">
        <v>1</v>
      </c>
      <c r="G61" s="50">
        <v>393.5</v>
      </c>
      <c r="H61" s="50">
        <v>198.9</v>
      </c>
      <c r="I61" s="42">
        <f t="shared" si="5"/>
        <v>3.2656265532174151</v>
      </c>
      <c r="J61" s="42">
        <f t="shared" si="6"/>
        <v>0.12726611517844635</v>
      </c>
      <c r="K61" s="44">
        <f t="shared" si="2"/>
        <v>1.9783810960281547</v>
      </c>
    </row>
    <row r="62" spans="1:11">
      <c r="A62" s="94">
        <v>51</v>
      </c>
      <c r="B62" s="89">
        <v>50</v>
      </c>
      <c r="C62" s="91" t="s">
        <v>46</v>
      </c>
      <c r="D62" s="42">
        <v>145</v>
      </c>
      <c r="E62" s="42">
        <v>10</v>
      </c>
      <c r="F62" s="95">
        <v>1</v>
      </c>
      <c r="G62" s="50">
        <v>123.5</v>
      </c>
      <c r="H62" s="50">
        <v>108.4</v>
      </c>
      <c r="I62" s="42">
        <f t="shared" si="5"/>
        <v>0.25339651055284151</v>
      </c>
      <c r="J62" s="42">
        <f t="shared" si="6"/>
        <v>1.5957214645809514</v>
      </c>
      <c r="K62" s="44">
        <f t="shared" si="2"/>
        <v>1.1392988929889298</v>
      </c>
    </row>
    <row r="63" spans="1:11">
      <c r="A63" s="94">
        <v>51</v>
      </c>
      <c r="B63" s="89">
        <v>50</v>
      </c>
      <c r="C63" s="91" t="s">
        <v>50</v>
      </c>
      <c r="D63" s="42">
        <v>145</v>
      </c>
      <c r="E63" s="42">
        <v>10</v>
      </c>
      <c r="F63" s="95">
        <v>1</v>
      </c>
      <c r="G63" s="50">
        <v>238</v>
      </c>
      <c r="H63" s="50">
        <v>128.80000000000001</v>
      </c>
      <c r="I63" s="42">
        <f t="shared" si="5"/>
        <v>1.8325098643953841</v>
      </c>
      <c r="J63" s="42">
        <f t="shared" si="6"/>
        <v>0.36459710236875437</v>
      </c>
      <c r="K63" s="44">
        <f t="shared" si="2"/>
        <v>1.8478260869565215</v>
      </c>
    </row>
    <row r="64" spans="1:11">
      <c r="A64" s="94">
        <v>50</v>
      </c>
      <c r="B64" s="89">
        <v>1</v>
      </c>
      <c r="C64" s="91" t="s">
        <v>42</v>
      </c>
      <c r="D64" s="42">
        <v>145</v>
      </c>
      <c r="E64" s="42">
        <v>10</v>
      </c>
      <c r="F64" s="95">
        <v>2</v>
      </c>
      <c r="G64" s="50">
        <v>574.5</v>
      </c>
      <c r="H64" s="50">
        <v>299.10000000000002</v>
      </c>
      <c r="I64" s="42">
        <f t="shared" si="5"/>
        <v>9.2430992061261676</v>
      </c>
      <c r="J64" s="42">
        <f t="shared" si="6"/>
        <v>0.9611662249165922</v>
      </c>
      <c r="K64" s="44">
        <f t="shared" si="2"/>
        <v>1.9207622868605816</v>
      </c>
    </row>
    <row r="65" spans="1:11">
      <c r="A65" s="94">
        <v>50</v>
      </c>
      <c r="B65" s="89">
        <v>1</v>
      </c>
      <c r="C65" s="91" t="s">
        <v>47</v>
      </c>
      <c r="D65" s="42">
        <v>145</v>
      </c>
      <c r="E65" s="42">
        <v>10</v>
      </c>
      <c r="F65" s="95">
        <v>2</v>
      </c>
      <c r="G65" s="50">
        <v>459</v>
      </c>
      <c r="H65" s="50">
        <v>254.6</v>
      </c>
      <c r="I65" s="42">
        <f t="shared" si="5"/>
        <v>6.8601651333775928</v>
      </c>
      <c r="J65" s="42">
        <f t="shared" si="6"/>
        <v>1.8259130302582685</v>
      </c>
      <c r="K65" s="44">
        <f t="shared" si="2"/>
        <v>1.802827965435978</v>
      </c>
    </row>
    <row r="66" spans="1:11">
      <c r="A66" s="94">
        <v>50</v>
      </c>
      <c r="B66" s="89">
        <v>1</v>
      </c>
      <c r="C66" s="91" t="s">
        <v>54</v>
      </c>
      <c r="D66" s="42">
        <v>145</v>
      </c>
      <c r="E66" s="42">
        <v>10</v>
      </c>
      <c r="F66">
        <v>2</v>
      </c>
      <c r="G66" s="17">
        <v>487</v>
      </c>
      <c r="H66" s="17">
        <v>241.5</v>
      </c>
      <c r="I66" s="42">
        <f t="shared" si="5"/>
        <v>8.2395818994334586</v>
      </c>
      <c r="J66" s="42">
        <f t="shared" si="6"/>
        <v>-4.3077406794158712E-4</v>
      </c>
      <c r="K66" s="44">
        <f t="shared" si="2"/>
        <v>2.0165631469979295</v>
      </c>
    </row>
    <row r="67" spans="1:11">
      <c r="A67" s="94">
        <v>50</v>
      </c>
      <c r="B67" s="89">
        <v>5</v>
      </c>
      <c r="C67" s="91" t="s">
        <v>55</v>
      </c>
      <c r="D67" s="42">
        <v>145</v>
      </c>
      <c r="E67" s="42">
        <v>10</v>
      </c>
      <c r="F67">
        <v>1</v>
      </c>
      <c r="G67" s="17">
        <v>603.1</v>
      </c>
      <c r="H67" s="17">
        <v>313.60000000000002</v>
      </c>
      <c r="I67" s="42">
        <f t="shared" si="5"/>
        <v>4.8581648877515002</v>
      </c>
      <c r="J67" s="42">
        <f t="shared" si="6"/>
        <v>0.49131294436987982</v>
      </c>
      <c r="K67" s="44">
        <f t="shared" si="2"/>
        <v>1.9231505102040816</v>
      </c>
    </row>
    <row r="68" spans="1:11">
      <c r="A68" s="94">
        <v>50</v>
      </c>
      <c r="B68" s="89">
        <v>5</v>
      </c>
      <c r="C68" s="91" t="s">
        <v>41</v>
      </c>
      <c r="D68" s="42">
        <v>145</v>
      </c>
      <c r="E68" s="42">
        <v>10</v>
      </c>
      <c r="F68">
        <v>2</v>
      </c>
      <c r="G68" s="17">
        <v>596.1</v>
      </c>
      <c r="H68" s="17">
        <v>332</v>
      </c>
      <c r="I68" s="42">
        <f t="shared" si="5"/>
        <v>8.8638435015901287</v>
      </c>
      <c r="J68" s="42">
        <f t="shared" si="6"/>
        <v>2.4628570102995284</v>
      </c>
      <c r="K68" s="44">
        <f t="shared" si="2"/>
        <v>1.7954819277108434</v>
      </c>
    </row>
    <row r="69" spans="1:11">
      <c r="A69" s="94">
        <v>50</v>
      </c>
      <c r="B69" s="89">
        <v>5</v>
      </c>
      <c r="C69" s="91" t="s">
        <v>94</v>
      </c>
      <c r="D69" s="42">
        <v>145</v>
      </c>
      <c r="E69" s="42">
        <v>10</v>
      </c>
      <c r="F69">
        <v>2</v>
      </c>
      <c r="G69" s="17">
        <v>587.5</v>
      </c>
      <c r="H69" s="17">
        <v>305.10000000000002</v>
      </c>
      <c r="I69" s="42">
        <f t="shared" si="5"/>
        <v>9.4780363682281425</v>
      </c>
      <c r="J69" s="42">
        <f t="shared" si="6"/>
        <v>0.9309284696559994</v>
      </c>
      <c r="K69" s="44">
        <f t="shared" si="2"/>
        <v>1.9255981645362175</v>
      </c>
    </row>
    <row r="70" spans="1:11">
      <c r="A70" s="94">
        <v>50</v>
      </c>
      <c r="B70" s="89">
        <v>171</v>
      </c>
      <c r="C70" s="91" t="s">
        <v>43</v>
      </c>
      <c r="D70" s="42">
        <v>145</v>
      </c>
      <c r="E70" s="42">
        <v>10</v>
      </c>
      <c r="F70">
        <v>1</v>
      </c>
      <c r="G70" s="17">
        <v>99.2</v>
      </c>
      <c r="H70" s="17">
        <v>70</v>
      </c>
      <c r="I70" s="42">
        <f t="shared" si="5"/>
        <v>0.49001179524125671</v>
      </c>
      <c r="J70" s="42">
        <f t="shared" si="6"/>
        <v>0.70406807800012272</v>
      </c>
      <c r="K70" s="44">
        <f t="shared" si="2"/>
        <v>1.4171428571428573</v>
      </c>
    </row>
    <row r="71" spans="1:11">
      <c r="A71" s="94">
        <v>50</v>
      </c>
      <c r="B71" s="89">
        <v>171</v>
      </c>
      <c r="C71" s="91" t="s">
        <v>95</v>
      </c>
      <c r="D71" s="42">
        <v>145</v>
      </c>
      <c r="E71" s="42">
        <v>10</v>
      </c>
      <c r="F71">
        <v>1</v>
      </c>
      <c r="G71" s="17">
        <v>103.7</v>
      </c>
      <c r="H71" s="17">
        <v>72.099999999999994</v>
      </c>
      <c r="I71" s="42">
        <f t="shared" si="5"/>
        <v>0.53028673731588061</v>
      </c>
      <c r="J71" s="42">
        <f t="shared" si="6"/>
        <v>0.6996155321227403</v>
      </c>
      <c r="K71" s="44">
        <f t="shared" si="2"/>
        <v>1.4382801664355065</v>
      </c>
    </row>
  </sheetData>
  <mergeCells count="1">
    <mergeCell ref="F26:H26"/>
  </mergeCells>
  <phoneticPr fontId="0" type="noConversion"/>
  <pageMargins left="0.75" right="0.5" top="1" bottom="1" header="0.5" footer="0.5"/>
  <pageSetup scale="75" orientation="portrait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KROGSLUND</dc:creator>
  <cp:lastModifiedBy>Brandon William Spencer</cp:lastModifiedBy>
  <cp:lastPrinted>2012-07-11T16:52:01Z</cp:lastPrinted>
  <dcterms:created xsi:type="dcterms:W3CDTF">2000-07-17T18:17:12Z</dcterms:created>
  <dcterms:modified xsi:type="dcterms:W3CDTF">2014-05-10T21:00:52Z</dcterms:modified>
</cp:coreProperties>
</file>