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45" yWindow="45" windowWidth="7830" windowHeight="11655" activeTab="2"/>
  </bookViews>
  <sheets>
    <sheet name="Chart2" sheetId="5" r:id="rId1"/>
    <sheet name="Chart1" sheetId="4" r:id="rId2"/>
    <sheet name="20140509" sheetId="1" r:id="rId3"/>
    <sheet name="Compatibility Report" sheetId="6" r:id="rId4"/>
  </sheets>
  <calcPr calcId="152511"/>
</workbook>
</file>

<file path=xl/calcChain.xml><?xml version="1.0" encoding="utf-8"?>
<calcChain xmlns="http://schemas.openxmlformats.org/spreadsheetml/2006/main">
  <c r="G61" i="1" l="1"/>
  <c r="H61" i="1"/>
  <c r="I61" i="1"/>
  <c r="G60" i="1"/>
  <c r="H60" i="1"/>
  <c r="I60" i="1"/>
  <c r="G59" i="1"/>
  <c r="H59" i="1"/>
  <c r="I59" i="1"/>
  <c r="G58" i="1"/>
  <c r="H58" i="1"/>
  <c r="I58" i="1"/>
  <c r="G34" i="1"/>
  <c r="H34" i="1"/>
  <c r="G35" i="1"/>
  <c r="H35" i="1"/>
  <c r="G36" i="1"/>
  <c r="H36" i="1"/>
  <c r="G37" i="1"/>
  <c r="H37" i="1"/>
  <c r="I37" i="1"/>
  <c r="G38" i="1"/>
  <c r="H38" i="1"/>
  <c r="G39" i="1"/>
  <c r="H39" i="1"/>
  <c r="G40" i="1"/>
  <c r="H40" i="1"/>
  <c r="G41" i="1"/>
  <c r="H41" i="1"/>
  <c r="G42" i="1"/>
  <c r="H42" i="1"/>
  <c r="G43" i="1"/>
  <c r="H43" i="1"/>
  <c r="I43" i="1"/>
  <c r="G44" i="1"/>
  <c r="H44" i="1"/>
  <c r="G45" i="1"/>
  <c r="H45" i="1"/>
  <c r="G46" i="1"/>
  <c r="H46" i="1"/>
  <c r="I46" i="1"/>
  <c r="G47" i="1"/>
  <c r="H47" i="1"/>
  <c r="I47" i="1"/>
  <c r="G48" i="1"/>
  <c r="H48" i="1"/>
  <c r="G49" i="1"/>
  <c r="I49" i="1"/>
  <c r="G50" i="1"/>
  <c r="H50" i="1"/>
  <c r="G51" i="1"/>
  <c r="H51" i="1"/>
  <c r="G52" i="1"/>
  <c r="H52" i="1"/>
  <c r="G53" i="1"/>
  <c r="I53" i="1"/>
  <c r="G54" i="1"/>
  <c r="H54" i="1"/>
  <c r="G55" i="1"/>
  <c r="I55" i="1"/>
  <c r="G56" i="1"/>
  <c r="H56" i="1"/>
  <c r="I56" i="1"/>
  <c r="G57" i="1"/>
  <c r="I57" i="1"/>
  <c r="G19" i="1"/>
  <c r="I51" i="1"/>
  <c r="H55" i="1"/>
  <c r="H49" i="1"/>
  <c r="G33" i="1"/>
  <c r="H33" i="1"/>
  <c r="G32" i="1"/>
  <c r="H32" i="1"/>
  <c r="G31" i="1"/>
  <c r="H31" i="1"/>
  <c r="G30" i="1"/>
  <c r="H30" i="1"/>
  <c r="G29" i="1"/>
  <c r="H29" i="1"/>
  <c r="G28" i="1"/>
  <c r="H28" i="1"/>
  <c r="G27" i="1"/>
  <c r="H27" i="1"/>
  <c r="G26" i="1"/>
  <c r="H26" i="1"/>
  <c r="G25" i="1"/>
  <c r="H25" i="1"/>
  <c r="G24" i="1"/>
  <c r="H24" i="1"/>
  <c r="G17" i="1"/>
  <c r="H17" i="1"/>
  <c r="G14" i="1"/>
  <c r="I14" i="1"/>
  <c r="G16" i="1"/>
  <c r="H16" i="1"/>
  <c r="G22" i="1"/>
  <c r="H22" i="1"/>
  <c r="I19" i="1"/>
  <c r="G15" i="1"/>
  <c r="I15" i="1"/>
  <c r="G20" i="1"/>
  <c r="I20" i="1"/>
  <c r="G18" i="1"/>
  <c r="I18" i="1"/>
  <c r="G21" i="1"/>
  <c r="H21" i="1"/>
  <c r="G23" i="1"/>
  <c r="H23" i="1"/>
  <c r="I31" i="1"/>
  <c r="I29" i="1"/>
  <c r="H19" i="1"/>
  <c r="I32" i="1"/>
  <c r="I17" i="1"/>
  <c r="I23" i="1"/>
  <c r="I40" i="1"/>
  <c r="I41" i="1"/>
  <c r="I33" i="1"/>
  <c r="H20" i="1"/>
  <c r="I54" i="1"/>
  <c r="I45" i="1"/>
  <c r="I44" i="1"/>
  <c r="I39" i="1"/>
  <c r="I36" i="1"/>
  <c r="I35" i="1"/>
  <c r="I28" i="1"/>
  <c r="I27" i="1"/>
  <c r="I21" i="1"/>
  <c r="I16" i="1"/>
  <c r="H15" i="1"/>
  <c r="H18" i="1"/>
  <c r="I30" i="1"/>
  <c r="I26" i="1"/>
  <c r="H53" i="1"/>
  <c r="H57" i="1"/>
  <c r="I52" i="1"/>
  <c r="I50" i="1"/>
  <c r="I48" i="1"/>
  <c r="I42" i="1"/>
  <c r="I38" i="1"/>
  <c r="I34" i="1"/>
  <c r="H14" i="1"/>
  <c r="I24" i="1"/>
  <c r="I25" i="1"/>
  <c r="I22" i="1"/>
</calcChain>
</file>

<file path=xl/sharedStrings.xml><?xml version="1.0" encoding="utf-8"?>
<sst xmlns="http://schemas.openxmlformats.org/spreadsheetml/2006/main" count="76" uniqueCount="75">
  <si>
    <r>
      <t>UW</t>
    </r>
    <r>
      <rPr>
        <sz val="14"/>
        <color indexed="28"/>
        <rFont val="Poster Bodoni ATT"/>
        <family val="1"/>
      </rPr>
      <t>University of Washington Oceanography Technical Services</t>
    </r>
  </si>
  <si>
    <t>School of Oceanography, Box 357940</t>
  </si>
  <si>
    <t>Marine Chemistry Laboratory</t>
  </si>
  <si>
    <t>University of Washington</t>
  </si>
  <si>
    <t>Katherine A. Krogslund, Manager</t>
  </si>
  <si>
    <t>Seattle, WA  98195-7940</t>
  </si>
  <si>
    <t>Phone:</t>
  </si>
  <si>
    <t>(206)-543-9235</t>
  </si>
  <si>
    <t>E-mail:</t>
  </si>
  <si>
    <t>kkrog@u.washington.edu</t>
  </si>
  <si>
    <t>Customer:</t>
  </si>
  <si>
    <t>Date:</t>
  </si>
  <si>
    <t>Ship/Site:</t>
  </si>
  <si>
    <t>Blank(ml):</t>
  </si>
  <si>
    <t>Standard(ml):</t>
  </si>
  <si>
    <t>Filename:</t>
  </si>
  <si>
    <t>Bottle #</t>
  </si>
  <si>
    <t>Niskin #</t>
  </si>
  <si>
    <t>Depth</t>
  </si>
  <si>
    <t>Bottle Volume</t>
  </si>
  <si>
    <t>Buret Titer</t>
  </si>
  <si>
    <t>Dissolved Oxygen Concentration</t>
  </si>
  <si>
    <t>Comments</t>
  </si>
  <si>
    <t>m</t>
  </si>
  <si>
    <t>ml</t>
  </si>
  <si>
    <t>mg-at/liter</t>
  </si>
  <si>
    <t>mg/liter</t>
  </si>
  <si>
    <t>ml/liter</t>
  </si>
  <si>
    <t>Station ID</t>
    <phoneticPr fontId="0" type="noConversion"/>
  </si>
  <si>
    <t>TESC 445</t>
  </si>
  <si>
    <t>Compatibility Report for 20140426_oxygen.xls</t>
  </si>
  <si>
    <t>Run on 4/26/2014 19:28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</si>
  <si>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</si>
  <si>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</si>
  <si>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</si>
  <si>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</si>
  <si>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Analyst: Taylor and Rafi</t>
  </si>
  <si>
    <t>Wealander/Hood Canal</t>
  </si>
  <si>
    <t>20140516_oxygen</t>
  </si>
  <si>
    <t>OX222</t>
  </si>
  <si>
    <t>234A</t>
  </si>
  <si>
    <t>OX228</t>
  </si>
  <si>
    <t>OX239</t>
  </si>
  <si>
    <t>OX233</t>
  </si>
  <si>
    <t>OX227</t>
  </si>
  <si>
    <t>OX221</t>
  </si>
  <si>
    <t>238A</t>
  </si>
  <si>
    <t>232A</t>
  </si>
  <si>
    <t>OX226</t>
  </si>
  <si>
    <t>OX220</t>
  </si>
  <si>
    <t>OX237A</t>
  </si>
  <si>
    <t>OX231</t>
  </si>
  <si>
    <t>225A</t>
  </si>
  <si>
    <t>219A</t>
  </si>
  <si>
    <t>OX236</t>
  </si>
  <si>
    <t>OX230</t>
  </si>
  <si>
    <t>224A</t>
  </si>
  <si>
    <t>OX218</t>
  </si>
  <si>
    <t>OX235</t>
  </si>
  <si>
    <t>OX229</t>
  </si>
  <si>
    <t>217A</t>
  </si>
  <si>
    <t>OX246</t>
  </si>
  <si>
    <t>OX263</t>
  </si>
  <si>
    <t>OX257</t>
  </si>
  <si>
    <t>251A</t>
  </si>
  <si>
    <t>OX245</t>
  </si>
  <si>
    <t>OX262</t>
  </si>
  <si>
    <t>OX260</t>
  </si>
  <si>
    <t>OX254</t>
  </si>
  <si>
    <t>OX242</t>
  </si>
  <si>
    <t>259A</t>
  </si>
  <si>
    <t>OX253</t>
  </si>
  <si>
    <t>OX250</t>
  </si>
  <si>
    <t>OX255</t>
  </si>
  <si>
    <t>243A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</si>
</sst>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font>
      <sz val="10"/>
      <name val="Arial"/>
    </font>
    <font>
      <sz val="48"/>
      <color indexed="28"/>
      <name val="Poster Bodoni ATT"/>
      <family val="1"/>
    </font>
    <font>
      <sz val="14"/>
      <color indexed="28"/>
      <name val="Poster Bodoni ATT"/>
      <family val="1"/>
    </font>
    <font>
      <b/>
      <sz val="14"/>
      <name val="Times New Roman"/>
      <family val="1"/>
    </font>
    <font>
      <b/>
      <sz val="12"/>
      <name val="Geneva"/>
    </font>
    <font>
      <b/>
      <sz val="12"/>
      <name val="Arial"/>
      <family val="2"/>
    </font>
    <font>
      <b/>
      <sz val="10"/>
      <name val="Geneva"/>
    </font>
    <font>
      <b/>
      <sz val="10"/>
      <name val="Arial"/>
      <family val="2"/>
    </font>
    <font>
      <i/>
      <sz val="11"/>
      <name val="Geneva"/>
    </font>
    <font>
      <sz val="10"/>
      <name val="Geneva"/>
    </font>
    <font>
      <b/>
      <sz val="10"/>
      <name val="Arial"/>
      <family val="2"/>
    </font>
    <font>
      <sz val="10"/>
      <name val="Arial"/>
      <family val="2"/>
    </font>
    <font>
      <b/>
      <sz val="10"/>
      <name val="Arial"/>
      <family val="2"/>
    </font>
    <font>
      <b/>
      <sz val="12"/>
      <name val="Arial"/>
      <family val="2"/>
    </font>
    <font>
      <sz val="11"/>
      <name val="Calibri"/>
      <family val="2"/>
    </font>
    <font>
      <b/>
      <sz val="10"/>
      <name val="Arial"/>
      <family val="2"/>
    </font>
    <font>
      <sz val="10"/>
      <color indexed="8"/>
      <name val="Arial"/>
    </font>
  </fonts>
  <fills count="5">
    <fill>
      <patternFill patternType="none"/>
    </fill>
    <fill>
      <patternFill patternType="gray125"/>
    </fill>
    <fill>
      <patternFill patternType="solid">
        <fgColor indexed="22"/>
        <bgColor indexed="22"/>
      </patternFill>
    </fill>
    <fill>
      <patternFill patternType="lightGray">
        <fgColor indexed="22"/>
        <bgColor indexed="22"/>
      </patternFill>
    </fill>
    <fill>
      <patternFill patternType="solid">
        <fgColor theme="0" tint="-0.249977111117893"/>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cellStyleXfs>
  <cellXfs count="107">
    <xf numFmtId="0" fontId="0" fillId="0" borderId="0" xfId="0"/>
    <xf numFmtId="164" fontId="1" fillId="0" borderId="0" xfId="0" applyNumberFormat="1" applyFont="1"/>
    <xf numFmtId="164" fontId="0" fillId="0" borderId="0" xfId="0" applyNumberFormat="1"/>
    <xf numFmtId="164" fontId="3" fillId="0" borderId="0" xfId="0" applyNumberFormat="1" applyFont="1"/>
    <xf numFmtId="164" fontId="4" fillId="0" borderId="0" xfId="0" applyNumberFormat="1" applyFont="1"/>
    <xf numFmtId="164" fontId="5" fillId="0" borderId="0" xfId="0" applyNumberFormat="1" applyFont="1"/>
    <xf numFmtId="164" fontId="4" fillId="0" borderId="0" xfId="0" applyNumberFormat="1" applyFont="1" applyAlignment="1">
      <alignment horizontal="left"/>
    </xf>
    <xf numFmtId="164" fontId="6" fillId="0" borderId="0" xfId="0" applyNumberFormat="1" applyFont="1"/>
    <xf numFmtId="164" fontId="7" fillId="0" borderId="0" xfId="0" applyNumberFormat="1" applyFont="1"/>
    <xf numFmtId="164" fontId="8" fillId="0" borderId="0" xfId="0" applyNumberFormat="1" applyFont="1"/>
    <xf numFmtId="164" fontId="9" fillId="0" borderId="0" xfId="0" applyNumberFormat="1" applyFont="1"/>
    <xf numFmtId="164" fontId="0" fillId="2" borderId="0" xfId="0" applyNumberFormat="1" applyFill="1" applyBorder="1"/>
    <xf numFmtId="164" fontId="0" fillId="2" borderId="0" xfId="0" applyNumberFormat="1" applyFill="1" applyBorder="1" applyAlignment="1">
      <alignment horizontal="left"/>
    </xf>
    <xf numFmtId="164" fontId="0" fillId="0" borderId="0" xfId="0" applyNumberFormat="1" applyBorder="1"/>
    <xf numFmtId="164" fontId="10" fillId="0" borderId="0" xfId="0" applyNumberFormat="1" applyFont="1" applyBorder="1"/>
    <xf numFmtId="164" fontId="0" fillId="0" borderId="0" xfId="0" applyNumberFormat="1" applyFill="1" applyBorder="1"/>
    <xf numFmtId="1" fontId="0" fillId="0" borderId="0" xfId="0" applyNumberFormat="1" applyFill="1" applyBorder="1"/>
    <xf numFmtId="0" fontId="0" fillId="0" borderId="0" xfId="0" applyBorder="1"/>
    <xf numFmtId="0" fontId="0" fillId="0" borderId="0" xfId="0" applyFill="1" applyBorder="1"/>
    <xf numFmtId="164" fontId="0" fillId="2" borderId="1" xfId="0" applyNumberFormat="1" applyFill="1" applyBorder="1"/>
    <xf numFmtId="164" fontId="0" fillId="2" borderId="2" xfId="0" applyNumberFormat="1" applyFill="1" applyBorder="1"/>
    <xf numFmtId="164" fontId="0" fillId="2" borderId="3" xfId="0" applyNumberFormat="1" applyFill="1" applyBorder="1"/>
    <xf numFmtId="164" fontId="0" fillId="2" borderId="4" xfId="0" applyNumberFormat="1" applyFill="1" applyBorder="1"/>
    <xf numFmtId="164" fontId="0" fillId="2" borderId="5" xfId="0" applyNumberFormat="1" applyFill="1" applyBorder="1"/>
    <xf numFmtId="164" fontId="0" fillId="2" borderId="5" xfId="0" applyNumberFormat="1" applyFill="1" applyBorder="1" applyAlignment="1">
      <alignment horizontal="left"/>
    </xf>
    <xf numFmtId="164" fontId="7" fillId="0" borderId="6" xfId="0" applyNumberFormat="1" applyFont="1" applyBorder="1" applyAlignment="1">
      <alignment horizontal="center"/>
    </xf>
    <xf numFmtId="164" fontId="7" fillId="0" borderId="7" xfId="0" applyNumberFormat="1" applyFont="1" applyBorder="1" applyAlignment="1">
      <alignment horizontal="center"/>
    </xf>
    <xf numFmtId="164" fontId="7" fillId="3" borderId="7" xfId="0" applyNumberFormat="1" applyFont="1" applyFill="1" applyBorder="1" applyAlignment="1">
      <alignment horizontal="center"/>
    </xf>
    <xf numFmtId="164" fontId="11" fillId="2" borderId="8" xfId="0" applyNumberFormat="1" applyFont="1" applyFill="1" applyBorder="1" applyAlignment="1">
      <alignment horizontal="right"/>
    </xf>
    <xf numFmtId="164" fontId="12" fillId="0" borderId="0" xfId="0" applyNumberFormat="1" applyFont="1" applyBorder="1"/>
    <xf numFmtId="164" fontId="11" fillId="0" borderId="0" xfId="0" applyNumberFormat="1" applyFont="1" applyBorder="1"/>
    <xf numFmtId="164" fontId="11" fillId="0" borderId="0" xfId="0" applyNumberFormat="1" applyFont="1" applyFill="1" applyBorder="1"/>
    <xf numFmtId="0" fontId="11" fillId="0" borderId="0" xfId="0" applyFont="1" applyBorder="1"/>
    <xf numFmtId="0" fontId="0" fillId="0" borderId="0" xfId="0" applyFill="1" applyBorder="1" applyAlignment="1">
      <alignment horizontal="center"/>
    </xf>
    <xf numFmtId="0" fontId="0" fillId="0" borderId="0" xfId="0" applyBorder="1" applyAlignment="1">
      <alignment horizontal="center"/>
    </xf>
    <xf numFmtId="0" fontId="11" fillId="0" borderId="0" xfId="0" applyFont="1" applyBorder="1" applyAlignment="1">
      <alignment horizontal="center"/>
    </xf>
    <xf numFmtId="0" fontId="0" fillId="0" borderId="0" xfId="0" applyBorder="1" applyAlignment="1">
      <alignment wrapText="1"/>
    </xf>
    <xf numFmtId="0" fontId="11" fillId="0" borderId="0" xfId="0" applyFont="1" applyFill="1" applyBorder="1" applyAlignment="1">
      <alignment horizontal="center"/>
    </xf>
    <xf numFmtId="164" fontId="11" fillId="0" borderId="0" xfId="0" applyNumberFormat="1" applyFont="1" applyBorder="1" applyAlignment="1" applyProtection="1">
      <alignment horizontal="right"/>
    </xf>
    <xf numFmtId="0" fontId="11" fillId="0" borderId="9" xfId="0" applyFont="1" applyBorder="1" applyAlignment="1">
      <alignment horizontal="center"/>
    </xf>
    <xf numFmtId="1" fontId="0" fillId="0" borderId="9" xfId="0" applyNumberFormat="1" applyFill="1" applyBorder="1"/>
    <xf numFmtId="0" fontId="0" fillId="0" borderId="9" xfId="0" applyBorder="1" applyAlignment="1">
      <alignment horizontal="center"/>
    </xf>
    <xf numFmtId="164" fontId="0" fillId="0" borderId="9" xfId="0" applyNumberFormat="1" applyFill="1" applyBorder="1"/>
    <xf numFmtId="0" fontId="0" fillId="0" borderId="9" xfId="0" applyFill="1" applyBorder="1"/>
    <xf numFmtId="164" fontId="0" fillId="0" borderId="9" xfId="0" applyNumberFormat="1" applyBorder="1"/>
    <xf numFmtId="164" fontId="0" fillId="0" borderId="9" xfId="0" applyNumberFormat="1" applyBorder="1" applyAlignment="1" applyProtection="1"/>
    <xf numFmtId="164" fontId="10" fillId="0" borderId="9" xfId="0" applyNumberFormat="1" applyFont="1" applyBorder="1"/>
    <xf numFmtId="0" fontId="0" fillId="0" borderId="9" xfId="0" applyBorder="1"/>
    <xf numFmtId="0" fontId="0" fillId="0" borderId="9" xfId="0" applyFill="1" applyBorder="1" applyAlignment="1">
      <alignment horizontal="center"/>
    </xf>
    <xf numFmtId="164" fontId="11" fillId="0" borderId="9" xfId="0" applyNumberFormat="1" applyFont="1" applyFill="1" applyBorder="1"/>
    <xf numFmtId="0" fontId="11" fillId="0" borderId="9" xfId="0" applyFont="1" applyFill="1" applyBorder="1" applyAlignment="1">
      <alignment horizontal="center"/>
    </xf>
    <xf numFmtId="164" fontId="0" fillId="0" borderId="10" xfId="0" applyNumberFormat="1" applyBorder="1" applyAlignment="1">
      <alignment horizontal="center"/>
    </xf>
    <xf numFmtId="0" fontId="0" fillId="0" borderId="11" xfId="0" applyBorder="1" applyAlignment="1">
      <alignment wrapText="1"/>
    </xf>
    <xf numFmtId="164" fontId="0" fillId="0" borderId="11" xfId="0" applyNumberFormat="1" applyBorder="1"/>
    <xf numFmtId="164" fontId="0" fillId="0" borderId="12" xfId="0" applyNumberFormat="1" applyBorder="1"/>
    <xf numFmtId="164" fontId="11" fillId="0" borderId="11" xfId="0" applyNumberFormat="1" applyFont="1" applyBorder="1"/>
    <xf numFmtId="0" fontId="0" fillId="0" borderId="11" xfId="0" applyBorder="1"/>
    <xf numFmtId="0" fontId="0" fillId="0" borderId="12" xfId="0" applyBorder="1"/>
    <xf numFmtId="164" fontId="13" fillId="0" borderId="0" xfId="0" applyNumberFormat="1" applyFont="1" applyAlignment="1">
      <alignment wrapText="1"/>
    </xf>
    <xf numFmtId="164" fontId="7" fillId="0" borderId="0" xfId="0" applyNumberFormat="1" applyFont="1" applyBorder="1" applyAlignment="1">
      <alignment horizontal="right"/>
    </xf>
    <xf numFmtId="164" fontId="7" fillId="0" borderId="0" xfId="0" applyNumberFormat="1" applyFont="1" applyBorder="1" applyAlignment="1">
      <alignment horizontal="center"/>
    </xf>
    <xf numFmtId="164" fontId="7" fillId="0" borderId="0" xfId="0" applyNumberFormat="1" applyFont="1" applyBorder="1" applyAlignment="1">
      <alignment horizontal="right" wrapText="1"/>
    </xf>
    <xf numFmtId="0" fontId="0" fillId="0" borderId="11" xfId="0" applyBorder="1" applyAlignment="1">
      <alignment horizontal="right" wrapText="1"/>
    </xf>
    <xf numFmtId="0" fontId="11" fillId="0" borderId="6" xfId="0" applyFont="1" applyBorder="1" applyAlignment="1">
      <alignment horizontal="center"/>
    </xf>
    <xf numFmtId="1" fontId="0" fillId="0" borderId="7" xfId="0" applyNumberFormat="1" applyFill="1" applyBorder="1"/>
    <xf numFmtId="0" fontId="0" fillId="0" borderId="7" xfId="0" applyBorder="1" applyAlignment="1">
      <alignment horizontal="center"/>
    </xf>
    <xf numFmtId="164" fontId="0" fillId="0" borderId="7" xfId="0" applyNumberFormat="1" applyFill="1" applyBorder="1"/>
    <xf numFmtId="0" fontId="11" fillId="0" borderId="13" xfId="0" applyFont="1" applyBorder="1" applyAlignment="1">
      <alignment horizontal="center"/>
    </xf>
    <xf numFmtId="0" fontId="11" fillId="0" borderId="14" xfId="0" applyFont="1" applyBorder="1" applyAlignment="1">
      <alignment horizontal="center"/>
    </xf>
    <xf numFmtId="0" fontId="0" fillId="0" borderId="7" xfId="0" applyFont="1" applyFill="1" applyBorder="1"/>
    <xf numFmtId="164" fontId="0" fillId="0" borderId="7" xfId="0" applyNumberFormat="1" applyBorder="1"/>
    <xf numFmtId="164" fontId="0" fillId="0" borderId="10" xfId="0" applyNumberFormat="1" applyBorder="1"/>
    <xf numFmtId="164" fontId="0" fillId="0" borderId="11" xfId="0" applyNumberFormat="1" applyBorder="1" applyAlignment="1"/>
    <xf numFmtId="1" fontId="0" fillId="0" borderId="9" xfId="0" applyNumberFormat="1" applyFill="1" applyBorder="1" applyAlignment="1"/>
    <xf numFmtId="164" fontId="0" fillId="0" borderId="9" xfId="0" applyNumberFormat="1" applyFill="1" applyBorder="1" applyAlignment="1"/>
    <xf numFmtId="164" fontId="11" fillId="2" borderId="15" xfId="0" applyNumberFormat="1" applyFont="1" applyFill="1" applyBorder="1" applyAlignment="1">
      <alignment horizontal="right"/>
    </xf>
    <xf numFmtId="164" fontId="11" fillId="2" borderId="0" xfId="0" applyNumberFormat="1" applyFont="1" applyFill="1" applyBorder="1"/>
    <xf numFmtId="164" fontId="11" fillId="0" borderId="9" xfId="0" applyNumberFormat="1" applyFont="1" applyBorder="1"/>
    <xf numFmtId="164" fontId="11" fillId="2" borderId="2" xfId="0" applyNumberFormat="1" applyFont="1" applyFill="1" applyBorder="1"/>
    <xf numFmtId="1" fontId="11" fillId="0" borderId="7" xfId="0" applyNumberFormat="1" applyFont="1" applyFill="1" applyBorder="1"/>
    <xf numFmtId="1" fontId="11" fillId="0" borderId="0" xfId="0" applyNumberFormat="1" applyFont="1" applyFill="1" applyBorder="1"/>
    <xf numFmtId="1" fontId="11" fillId="0" borderId="9" xfId="0" applyNumberFormat="1" applyFont="1" applyFill="1" applyBorder="1"/>
    <xf numFmtId="0" fontId="0" fillId="0" borderId="0" xfId="0" applyBorder="1" applyAlignment="1">
      <alignment horizontal="right"/>
    </xf>
    <xf numFmtId="0" fontId="0" fillId="0" borderId="9" xfId="0" applyBorder="1" applyAlignment="1">
      <alignment horizontal="right"/>
    </xf>
    <xf numFmtId="0" fontId="0" fillId="0" borderId="0" xfId="0" applyFill="1" applyBorder="1" applyAlignment="1">
      <alignment horizontal="right"/>
    </xf>
    <xf numFmtId="0" fontId="14" fillId="4" borderId="16" xfId="0" applyFont="1" applyFill="1" applyBorder="1"/>
    <xf numFmtId="164" fontId="11" fillId="0" borderId="0" xfId="0" applyNumberFormat="1" applyFont="1" applyBorder="1" applyAlignment="1"/>
    <xf numFmtId="1" fontId="0" fillId="0" borderId="0" xfId="0" applyNumberFormat="1" applyFont="1" applyFill="1" applyBorder="1"/>
    <xf numFmtId="164" fontId="15" fillId="0" borderId="0" xfId="0" applyNumberFormat="1" applyFont="1" applyAlignment="1">
      <alignment vertical="top" wrapText="1"/>
    </xf>
    <xf numFmtId="0" fontId="15" fillId="0" borderId="0" xfId="0" applyFont="1" applyAlignment="1">
      <alignment vertical="top" wrapText="1"/>
    </xf>
    <xf numFmtId="0" fontId="0" fillId="0" borderId="0" xfId="0" applyAlignment="1">
      <alignment vertical="top" wrapText="1"/>
    </xf>
    <xf numFmtId="164" fontId="0" fillId="0" borderId="0" xfId="0" applyNumberFormat="1" applyAlignment="1">
      <alignment vertical="top" wrapText="1"/>
    </xf>
    <xf numFmtId="164" fontId="0" fillId="0" borderId="17" xfId="0" applyNumberFormat="1" applyBorder="1" applyAlignment="1">
      <alignment vertical="top" wrapText="1"/>
    </xf>
    <xf numFmtId="0" fontId="0" fillId="0" borderId="18" xfId="0" applyBorder="1" applyAlignment="1">
      <alignment vertical="top" wrapText="1"/>
    </xf>
    <xf numFmtId="0" fontId="15" fillId="0" borderId="0" xfId="0" applyFont="1" applyAlignment="1">
      <alignment horizontal="center" vertical="top" wrapText="1"/>
    </xf>
    <xf numFmtId="0" fontId="0" fillId="0" borderId="0" xfId="0" applyAlignment="1">
      <alignment horizontal="center" vertical="top" wrapText="1"/>
    </xf>
    <xf numFmtId="164" fontId="15" fillId="0" borderId="0" xfId="0" applyNumberFormat="1" applyFont="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1" fontId="11" fillId="0" borderId="0" xfId="0" applyNumberFormat="1" applyFont="1" applyFill="1" applyBorder="1" applyAlignment="1">
      <alignment horizontal="right"/>
    </xf>
    <xf numFmtId="1" fontId="11" fillId="0" borderId="9" xfId="0" applyNumberFormat="1" applyFont="1" applyFill="1" applyBorder="1" applyAlignment="1">
      <alignment horizontal="right"/>
    </xf>
    <xf numFmtId="0" fontId="0" fillId="0" borderId="0" xfId="0" applyBorder="1" applyAlignment="1">
      <alignment horizontal="left" wrapText="1"/>
    </xf>
    <xf numFmtId="0" fontId="0" fillId="0" borderId="11" xfId="0" applyBorder="1" applyAlignment="1">
      <alignment horizontal="left" wrapText="1"/>
    </xf>
    <xf numFmtId="0" fontId="0" fillId="0" borderId="7" xfId="0" applyBorder="1" applyAlignment="1">
      <alignment horizontal="left" wrapText="1"/>
    </xf>
    <xf numFmtId="0" fontId="0" fillId="0" borderId="10" xfId="0" applyBorder="1" applyAlignment="1">
      <alignment horizontal="left" wrapText="1"/>
    </xf>
    <xf numFmtId="0" fontId="0" fillId="0" borderId="9" xfId="0" applyBorder="1" applyAlignment="1">
      <alignment horizontal="left" wrapText="1"/>
    </xf>
    <xf numFmtId="0" fontId="0" fillId="0" borderId="12" xfId="0"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1.xml"/><Relationship Id="rId7" Type="http://schemas.openxmlformats.org/officeDocument/2006/relationships/sharedStrings" Target="sharedString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51851851851864E-2"/>
          <c:y val="3.4858387799564329E-2"/>
          <c:w val="0.85629629629629733"/>
          <c:h val="0.89978213507625138"/>
        </c:manualLayout>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ser>
        <c:ser>
          <c:idx val="1"/>
          <c:order val="1"/>
          <c:spPr>
            <a:solidFill>
              <a:srgbClr val="993366"/>
            </a:solidFill>
            <a:ln w="12700">
              <a:solidFill>
                <a:srgbClr val="000000"/>
              </a:solidFill>
              <a:prstDash val="solid"/>
            </a:ln>
          </c:spPr>
          <c:invertIfNegative val="0"/>
          <c:val>
            <c:numLit>
              <c:formatCode>General</c:formatCode>
              <c:ptCount val="1"/>
              <c:pt idx="0">
                <c:v>0</c:v>
              </c:pt>
            </c:numLit>
          </c:val>
        </c:ser>
        <c:ser>
          <c:idx val="2"/>
          <c:order val="2"/>
          <c:spPr>
            <a:solidFill>
              <a:srgbClr val="FFFFCC"/>
            </a:solidFill>
            <a:ln w="12700">
              <a:solidFill>
                <a:srgbClr val="000000"/>
              </a:solidFill>
              <a:prstDash val="solid"/>
            </a:ln>
          </c:spPr>
          <c:invertIfNegative val="0"/>
          <c:val>
            <c:numRef>
              <c:f>'20140509'!$B$16:$I$16</c:f>
              <c:numCache>
                <c:formatCode>0</c:formatCode>
                <c:ptCount val="8"/>
                <c:pt idx="0">
                  <c:v>1</c:v>
                </c:pt>
                <c:pt idx="2" formatCode="General">
                  <c:v>5</c:v>
                </c:pt>
                <c:pt idx="3" formatCode="0.000">
                  <c:v>130.06556900000001</c:v>
                </c:pt>
                <c:pt idx="4" formatCode="0.000">
                  <c:v>0.84599999999999997</c:v>
                </c:pt>
                <c:pt idx="5" formatCode="0.000">
                  <c:v>0.65671221801611412</c:v>
                </c:pt>
                <c:pt idx="6" formatCode="0.000">
                  <c:v>10.507395488257826</c:v>
                </c:pt>
                <c:pt idx="7" formatCode="0.000">
                  <c:v>7.3551768417804775</c:v>
                </c:pt>
              </c:numCache>
            </c:numRef>
          </c:val>
        </c:ser>
        <c:dLbls>
          <c:showLegendKey val="0"/>
          <c:showVal val="0"/>
          <c:showCatName val="0"/>
          <c:showSerName val="0"/>
          <c:showPercent val="0"/>
          <c:showBubbleSize val="0"/>
        </c:dLbls>
        <c:gapWidth val="150"/>
        <c:axId val="39278848"/>
        <c:axId val="39288832"/>
      </c:barChart>
      <c:catAx>
        <c:axId val="39278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288832"/>
        <c:crosses val="autoZero"/>
        <c:auto val="1"/>
        <c:lblAlgn val="ctr"/>
        <c:lblOffset val="100"/>
        <c:tickLblSkip val="1"/>
        <c:tickMarkSkip val="1"/>
        <c:noMultiLvlLbl val="0"/>
      </c:catAx>
      <c:valAx>
        <c:axId val="392888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278848"/>
        <c:crosses val="autoZero"/>
        <c:crossBetween val="between"/>
      </c:valAx>
      <c:spPr>
        <a:solidFill>
          <a:srgbClr val="C0C0C0"/>
        </a:solidFill>
        <a:ln w="12700">
          <a:solidFill>
            <a:srgbClr val="808080"/>
          </a:solidFill>
          <a:prstDash val="solid"/>
        </a:ln>
      </c:spPr>
    </c:plotArea>
    <c:legend>
      <c:legendPos val="r"/>
      <c:layout>
        <c:manualLayout>
          <c:xMode val="edge"/>
          <c:yMode val="edge"/>
          <c:x val="0.91982182628062359"/>
          <c:y val="0.4238952536824877"/>
          <c:w val="7.4610244988864149E-2"/>
          <c:h val="8.6743044189852681E-2"/>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51851851851864E-2"/>
          <c:y val="3.4858387799564329E-2"/>
          <c:w val="0.85629629629629733"/>
          <c:h val="0.89978213507625138"/>
        </c:manualLayout>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ser>
        <c:ser>
          <c:idx val="1"/>
          <c:order val="1"/>
          <c:spPr>
            <a:solidFill>
              <a:srgbClr val="993366"/>
            </a:solidFill>
            <a:ln w="12700">
              <a:solidFill>
                <a:srgbClr val="000000"/>
              </a:solidFill>
              <a:prstDash val="solid"/>
            </a:ln>
          </c:spPr>
          <c:invertIfNegative val="0"/>
          <c:val>
            <c:numLit>
              <c:formatCode>General</c:formatCode>
              <c:ptCount val="1"/>
              <c:pt idx="0">
                <c:v>0</c:v>
              </c:pt>
            </c:numLit>
          </c:val>
        </c:ser>
        <c:ser>
          <c:idx val="2"/>
          <c:order val="2"/>
          <c:spPr>
            <a:solidFill>
              <a:srgbClr val="FFFFCC"/>
            </a:solidFill>
            <a:ln w="12700">
              <a:solidFill>
                <a:srgbClr val="000000"/>
              </a:solidFill>
              <a:prstDash val="solid"/>
            </a:ln>
          </c:spPr>
          <c:invertIfNegative val="0"/>
          <c:val>
            <c:numRef>
              <c:f>'20140509'!$B$16:$I$16</c:f>
              <c:numCache>
                <c:formatCode>0</c:formatCode>
                <c:ptCount val="8"/>
                <c:pt idx="0">
                  <c:v>1</c:v>
                </c:pt>
                <c:pt idx="2" formatCode="General">
                  <c:v>5</c:v>
                </c:pt>
                <c:pt idx="3" formatCode="0.000">
                  <c:v>130.06556900000001</c:v>
                </c:pt>
                <c:pt idx="4" formatCode="0.000">
                  <c:v>0.84599999999999997</c:v>
                </c:pt>
                <c:pt idx="5" formatCode="0.000">
                  <c:v>0.65671221801611412</c:v>
                </c:pt>
                <c:pt idx="6" formatCode="0.000">
                  <c:v>10.507395488257826</c:v>
                </c:pt>
                <c:pt idx="7" formatCode="0.000">
                  <c:v>7.3551768417804775</c:v>
                </c:pt>
              </c:numCache>
            </c:numRef>
          </c:val>
        </c:ser>
        <c:dLbls>
          <c:showLegendKey val="0"/>
          <c:showVal val="0"/>
          <c:showCatName val="0"/>
          <c:showSerName val="0"/>
          <c:showPercent val="0"/>
          <c:showBubbleSize val="0"/>
        </c:dLbls>
        <c:gapWidth val="150"/>
        <c:axId val="85179008"/>
        <c:axId val="85193088"/>
      </c:barChart>
      <c:catAx>
        <c:axId val="85179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5193088"/>
        <c:crosses val="autoZero"/>
        <c:auto val="1"/>
        <c:lblAlgn val="ctr"/>
        <c:lblOffset val="100"/>
        <c:tickLblSkip val="1"/>
        <c:tickMarkSkip val="1"/>
        <c:noMultiLvlLbl val="0"/>
      </c:catAx>
      <c:valAx>
        <c:axId val="851930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5179008"/>
        <c:crosses val="autoZero"/>
        <c:crossBetween val="between"/>
      </c:valAx>
      <c:spPr>
        <a:solidFill>
          <a:srgbClr val="C0C0C0"/>
        </a:solidFill>
        <a:ln w="12700">
          <a:solidFill>
            <a:srgbClr val="808080"/>
          </a:solidFill>
          <a:prstDash val="solid"/>
        </a:ln>
      </c:spPr>
    </c:plotArea>
    <c:legend>
      <c:legendPos val="r"/>
      <c:layout>
        <c:manualLayout>
          <c:xMode val="edge"/>
          <c:yMode val="edge"/>
          <c:x val="0.91982182628062359"/>
          <c:y val="0.4238952536824877"/>
          <c:w val="7.4610244988864149E-2"/>
          <c:h val="8.6743044189852681E-2"/>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7" workbookViewId="0"/>
  </sheetViews>
  <pageMargins left="0.75" right="0.75" top="1" bottom="1" header="0.5" footer="0.5"/>
  <headerFooter alignWithMargins="0"/>
  <drawing r:id="rId1"/>
</chartsheet>
</file>

<file path=xl/chartsheets/sheet2.xml><?xml version="1.0" encoding="utf-8"?>
<chartsheet xmlns="http://schemas.openxmlformats.org/spreadsheetml/2006/main" xmlns:r="http://schemas.openxmlformats.org/officeDocument/2006/relationships">
  <sheetPr/>
  <sheetViews>
    <sheetView zoomScale="97" workbookViewId="0"/>
  </sheetViews>
  <pageMargins left="0.75" right="0.75" top="1" bottom="1" header="0.5" footer="0.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53450" cy="58197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53450" cy="58197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tabSelected="1" workbookViewId="0">
      <selection activeCell="J39" sqref="J39"/>
    </sheetView>
  </sheetViews>
  <sheetFormatPr defaultColWidth="11.42578125" defaultRowHeight="12.75" outlineLevelCol="1"/>
  <cols>
    <col min="1" max="4" width="11.42578125" customWidth="1"/>
    <col min="5" max="5" width="14" customWidth="1" outlineLevel="1"/>
    <col min="6" max="6" width="10.42578125" customWidth="1" outlineLevel="1"/>
    <col min="7" max="7" width="10.28515625" bestFit="1" customWidth="1"/>
    <col min="8" max="9" width="11.42578125" customWidth="1"/>
    <col min="10" max="10" width="43.5703125" customWidth="1"/>
    <col min="11" max="11" width="19.85546875" bestFit="1" customWidth="1"/>
  </cols>
  <sheetData>
    <row r="1" spans="1:11" ht="61.5">
      <c r="A1" s="1" t="s">
        <v>0</v>
      </c>
      <c r="B1" s="2"/>
      <c r="C1" s="2"/>
      <c r="D1" s="2"/>
      <c r="E1" s="3"/>
      <c r="F1" s="2"/>
      <c r="G1" s="2"/>
      <c r="H1" s="2"/>
      <c r="I1" s="2"/>
      <c r="J1" s="2"/>
      <c r="K1" s="58"/>
    </row>
    <row r="2" spans="1:11" ht="15.75">
      <c r="A2" s="4" t="s">
        <v>1</v>
      </c>
      <c r="B2" s="4"/>
      <c r="C2" s="4"/>
      <c r="D2" s="4"/>
      <c r="E2" s="4"/>
      <c r="F2" s="4"/>
      <c r="G2" s="2"/>
      <c r="H2" s="4" t="s">
        <v>2</v>
      </c>
      <c r="I2" s="4"/>
      <c r="J2" s="5"/>
      <c r="K2" s="5"/>
    </row>
    <row r="3" spans="1:11" ht="15.75">
      <c r="A3" s="4" t="s">
        <v>3</v>
      </c>
      <c r="B3" s="4"/>
      <c r="C3" s="4"/>
      <c r="D3" s="4"/>
      <c r="E3" s="4"/>
      <c r="F3" s="4"/>
      <c r="G3" s="2"/>
      <c r="H3" s="4" t="s">
        <v>4</v>
      </c>
      <c r="I3" s="4"/>
      <c r="J3" s="5"/>
      <c r="K3" s="5"/>
    </row>
    <row r="4" spans="1:11" ht="15.75">
      <c r="A4" s="4" t="s">
        <v>5</v>
      </c>
      <c r="B4" s="4"/>
      <c r="C4" s="4"/>
      <c r="D4" s="4"/>
      <c r="E4" s="5"/>
      <c r="F4" s="4"/>
      <c r="G4" s="2"/>
      <c r="H4" s="6" t="s">
        <v>6</v>
      </c>
      <c r="I4" s="4" t="s">
        <v>7</v>
      </c>
      <c r="J4" s="2"/>
      <c r="K4" s="2"/>
    </row>
    <row r="5" spans="1:11" ht="15.75">
      <c r="A5" s="7"/>
      <c r="B5" s="7"/>
      <c r="C5" s="7"/>
      <c r="D5" s="7"/>
      <c r="E5" s="8"/>
      <c r="F5" s="7"/>
      <c r="G5" s="2"/>
      <c r="H5" s="6" t="s">
        <v>8</v>
      </c>
      <c r="I5" s="4" t="s">
        <v>9</v>
      </c>
      <c r="J5" s="5"/>
      <c r="K5" s="7"/>
    </row>
    <row r="6" spans="1:11" ht="15" thickBot="1">
      <c r="A6" s="9"/>
      <c r="B6" s="2"/>
      <c r="C6" s="2"/>
      <c r="D6" s="2"/>
      <c r="E6" s="2"/>
      <c r="F6" s="2"/>
      <c r="G6" s="2"/>
      <c r="H6" s="2"/>
      <c r="I6" s="10"/>
      <c r="J6" s="2"/>
      <c r="K6" s="2"/>
    </row>
    <row r="7" spans="1:11" ht="15">
      <c r="A7" s="19" t="s">
        <v>10</v>
      </c>
      <c r="B7" s="78" t="s">
        <v>29</v>
      </c>
      <c r="C7" s="20"/>
      <c r="D7" s="20"/>
      <c r="E7" s="20"/>
      <c r="F7" s="20"/>
      <c r="G7" s="20"/>
      <c r="H7" s="20"/>
      <c r="I7" s="20"/>
      <c r="J7" s="20" t="s">
        <v>11</v>
      </c>
      <c r="K7" s="85">
        <v>20140516</v>
      </c>
    </row>
    <row r="8" spans="1:11">
      <c r="A8" s="21" t="s">
        <v>12</v>
      </c>
      <c r="B8" s="76" t="s">
        <v>37</v>
      </c>
      <c r="C8" s="11"/>
      <c r="D8" s="12"/>
      <c r="E8" s="12"/>
      <c r="F8" s="11"/>
      <c r="G8" s="11"/>
      <c r="H8" s="11"/>
      <c r="I8" s="11"/>
      <c r="J8" s="76" t="s">
        <v>36</v>
      </c>
      <c r="K8" s="75"/>
    </row>
    <row r="9" spans="1:11" ht="13.5" thickBot="1">
      <c r="A9" s="22" t="s">
        <v>13</v>
      </c>
      <c r="B9" s="23">
        <v>-1E-3</v>
      </c>
      <c r="C9" s="23"/>
      <c r="D9" s="24"/>
      <c r="E9" s="24" t="s">
        <v>14</v>
      </c>
      <c r="F9" s="24">
        <v>0.50133000000000005</v>
      </c>
      <c r="G9" s="24"/>
      <c r="H9" s="24"/>
      <c r="I9" s="24"/>
      <c r="J9" s="23" t="s">
        <v>15</v>
      </c>
      <c r="K9" s="28" t="s">
        <v>38</v>
      </c>
    </row>
    <row r="10" spans="1:11">
      <c r="A10" s="2"/>
      <c r="B10" s="2"/>
      <c r="C10" s="2"/>
      <c r="D10" s="2"/>
      <c r="E10" s="2"/>
      <c r="F10" s="2"/>
      <c r="G10" s="2"/>
      <c r="H10" s="2"/>
      <c r="I10" s="2"/>
      <c r="J10" s="2"/>
      <c r="K10" s="2"/>
    </row>
    <row r="11" spans="1:11">
      <c r="A11" s="2"/>
      <c r="B11" s="2"/>
      <c r="C11" s="2"/>
      <c r="D11" s="2"/>
      <c r="E11" s="2"/>
      <c r="F11" s="2"/>
      <c r="G11" s="2"/>
      <c r="H11" s="2"/>
      <c r="I11" s="2"/>
      <c r="J11" s="2"/>
      <c r="K11" s="2"/>
    </row>
    <row r="12" spans="1:11" s="17" customFormat="1">
      <c r="A12" s="25" t="s">
        <v>16</v>
      </c>
      <c r="B12" s="26" t="s">
        <v>28</v>
      </c>
      <c r="C12" s="26" t="s">
        <v>17</v>
      </c>
      <c r="D12" s="26" t="s">
        <v>18</v>
      </c>
      <c r="E12" s="26" t="s">
        <v>19</v>
      </c>
      <c r="F12" s="26" t="s">
        <v>20</v>
      </c>
      <c r="G12" s="27"/>
      <c r="H12" s="27" t="s">
        <v>21</v>
      </c>
      <c r="I12" s="27"/>
      <c r="J12" s="26" t="s">
        <v>22</v>
      </c>
      <c r="K12" s="51"/>
    </row>
    <row r="13" spans="1:11" s="17" customFormat="1" ht="12.75" customHeight="1">
      <c r="A13" s="59"/>
      <c r="B13" s="59"/>
      <c r="C13" s="59"/>
      <c r="D13" s="60" t="s">
        <v>23</v>
      </c>
      <c r="E13" s="60" t="s">
        <v>24</v>
      </c>
      <c r="F13" s="60" t="s">
        <v>24</v>
      </c>
      <c r="G13" s="60" t="s">
        <v>25</v>
      </c>
      <c r="H13" s="60" t="s">
        <v>26</v>
      </c>
      <c r="I13" s="60" t="s">
        <v>27</v>
      </c>
      <c r="J13" s="61"/>
      <c r="K13" s="62"/>
    </row>
    <row r="14" spans="1:11" s="17" customFormat="1">
      <c r="A14" s="63">
        <v>240</v>
      </c>
      <c r="B14" s="79">
        <v>1</v>
      </c>
      <c r="C14" s="64"/>
      <c r="D14" s="65">
        <v>1</v>
      </c>
      <c r="E14" s="66">
        <v>132.88034400000001</v>
      </c>
      <c r="F14" s="66">
        <v>0.93400000000000005</v>
      </c>
      <c r="G14" s="66">
        <f>(50/(($E14-2)*($F$9-$B$9)))*($F14-$B$9)-0.0016</f>
        <v>0.70947935803395301</v>
      </c>
      <c r="H14" s="66">
        <f>16*$G14</f>
        <v>11.351669728543248</v>
      </c>
      <c r="I14" s="66">
        <f>11.2*$G14</f>
        <v>7.9461688099802732</v>
      </c>
      <c r="J14" s="103"/>
      <c r="K14" s="104"/>
    </row>
    <row r="15" spans="1:11" s="17" customFormat="1">
      <c r="A15" s="67" t="s">
        <v>40</v>
      </c>
      <c r="B15" s="80">
        <v>1</v>
      </c>
      <c r="C15" s="16"/>
      <c r="D15" s="34">
        <v>1</v>
      </c>
      <c r="E15" s="15">
        <v>143.340664</v>
      </c>
      <c r="F15" s="15">
        <v>1.0069999999999999</v>
      </c>
      <c r="G15" s="15">
        <f t="shared" ref="G15:G61" si="0">(50/(($E15-2)*($F$9-$B$9)))*($F15-$B$9)-0.0016</f>
        <v>0.70826259679215953</v>
      </c>
      <c r="H15" s="15">
        <f t="shared" ref="H15:H61" si="1">16*$G15</f>
        <v>11.332201548674552</v>
      </c>
      <c r="I15" s="15">
        <f t="shared" ref="I15:I61" si="2">11.2*$G15</f>
        <v>7.9325410840721862</v>
      </c>
      <c r="J15" s="101"/>
      <c r="K15" s="102"/>
    </row>
    <row r="16" spans="1:11" s="17" customFormat="1">
      <c r="A16" s="67" t="s">
        <v>41</v>
      </c>
      <c r="B16" s="80">
        <v>1</v>
      </c>
      <c r="C16" s="16"/>
      <c r="D16" s="34">
        <v>5</v>
      </c>
      <c r="E16" s="15">
        <v>130.06556900000001</v>
      </c>
      <c r="F16" s="15">
        <v>0.84599999999999997</v>
      </c>
      <c r="G16" s="15">
        <f t="shared" si="0"/>
        <v>0.65671221801611412</v>
      </c>
      <c r="H16" s="15">
        <f t="shared" si="1"/>
        <v>10.507395488257826</v>
      </c>
      <c r="I16" s="15">
        <f t="shared" si="2"/>
        <v>7.3551768417804775</v>
      </c>
      <c r="J16" s="14"/>
      <c r="K16" s="53"/>
    </row>
    <row r="17" spans="1:14" s="17" customFormat="1">
      <c r="A17" s="68" t="s">
        <v>39</v>
      </c>
      <c r="B17" s="81">
        <v>1</v>
      </c>
      <c r="C17" s="43"/>
      <c r="D17" s="41">
        <v>5</v>
      </c>
      <c r="E17" s="42">
        <v>134.293431</v>
      </c>
      <c r="F17" s="42">
        <v>0.86799999999999999</v>
      </c>
      <c r="G17" s="15">
        <f t="shared" si="0"/>
        <v>0.65222629869664528</v>
      </c>
      <c r="H17" s="15">
        <f t="shared" si="1"/>
        <v>10.435620779146324</v>
      </c>
      <c r="I17" s="15">
        <f t="shared" si="2"/>
        <v>7.3049345454024266</v>
      </c>
      <c r="J17" s="77"/>
      <c r="K17" s="54"/>
    </row>
    <row r="18" spans="1:14" s="17" customFormat="1">
      <c r="A18" s="35" t="s">
        <v>42</v>
      </c>
      <c r="B18" s="80">
        <v>1</v>
      </c>
      <c r="C18" s="16"/>
      <c r="D18" s="34">
        <v>50</v>
      </c>
      <c r="E18" s="15">
        <v>131.37895800000001</v>
      </c>
      <c r="F18" s="15">
        <v>0.54100000000000004</v>
      </c>
      <c r="G18" s="15">
        <f t="shared" si="0"/>
        <v>0.41538124919361202</v>
      </c>
      <c r="H18" s="15">
        <f t="shared" si="1"/>
        <v>6.6460999870977924</v>
      </c>
      <c r="I18" s="15">
        <f t="shared" si="2"/>
        <v>4.6522699909684544</v>
      </c>
      <c r="J18" s="29"/>
      <c r="K18" s="53"/>
    </row>
    <row r="19" spans="1:14" s="17" customFormat="1">
      <c r="A19" s="35" t="s">
        <v>43</v>
      </c>
      <c r="B19" s="80">
        <v>1</v>
      </c>
      <c r="C19" s="16"/>
      <c r="D19" s="34">
        <v>50</v>
      </c>
      <c r="E19" s="15">
        <v>130.446552</v>
      </c>
      <c r="F19" s="15">
        <v>0.53800000000000003</v>
      </c>
      <c r="G19" s="15">
        <f>(50/(($E19-2)*($F$9-$B$9)))*($F19-$B$9)-0.0016</f>
        <v>0.41608338819827145</v>
      </c>
      <c r="H19" s="15">
        <f t="shared" si="1"/>
        <v>6.6573342111723433</v>
      </c>
      <c r="I19" s="15">
        <f t="shared" si="2"/>
        <v>4.6601339478206398</v>
      </c>
      <c r="J19" s="14"/>
      <c r="K19" s="53"/>
    </row>
    <row r="20" spans="1:14" s="17" customFormat="1" ht="12.75" customHeight="1">
      <c r="A20" s="35" t="s">
        <v>44</v>
      </c>
      <c r="B20" s="80">
        <v>2</v>
      </c>
      <c r="C20" s="16"/>
      <c r="D20" s="34">
        <v>1</v>
      </c>
      <c r="E20" s="15">
        <v>130.415176</v>
      </c>
      <c r="F20" s="15">
        <v>0.84799999999999998</v>
      </c>
      <c r="G20" s="15">
        <f t="shared" si="0"/>
        <v>0.65647020427913172</v>
      </c>
      <c r="H20" s="15">
        <f t="shared" si="1"/>
        <v>10.503523268466108</v>
      </c>
      <c r="I20" s="15">
        <f t="shared" si="2"/>
        <v>7.3524662879262745</v>
      </c>
      <c r="J20" s="36"/>
      <c r="K20" s="52"/>
    </row>
    <row r="21" spans="1:14" s="17" customFormat="1">
      <c r="A21" s="39" t="s">
        <v>45</v>
      </c>
      <c r="B21" s="80">
        <v>2</v>
      </c>
      <c r="C21" s="16"/>
      <c r="D21" s="34">
        <v>1</v>
      </c>
      <c r="E21" s="15">
        <v>135.275577</v>
      </c>
      <c r="F21" s="15">
        <v>0.88800000000000001</v>
      </c>
      <c r="G21" s="15">
        <f t="shared" si="0"/>
        <v>0.66234495941562788</v>
      </c>
      <c r="H21" s="15">
        <f t="shared" si="1"/>
        <v>10.597519350650046</v>
      </c>
      <c r="I21" s="15">
        <f t="shared" si="2"/>
        <v>7.4182635454550319</v>
      </c>
      <c r="J21" s="13"/>
      <c r="K21" s="53"/>
    </row>
    <row r="22" spans="1:14" s="17" customFormat="1">
      <c r="A22" s="35" t="s">
        <v>46</v>
      </c>
      <c r="B22" s="79">
        <v>2</v>
      </c>
      <c r="C22" s="69"/>
      <c r="D22" s="65">
        <v>7</v>
      </c>
      <c r="E22" s="66">
        <v>140.96399400000001</v>
      </c>
      <c r="F22" s="66">
        <v>0.92700000000000005</v>
      </c>
      <c r="G22" s="66">
        <f t="shared" si="0"/>
        <v>0.66310137480627285</v>
      </c>
      <c r="H22" s="66">
        <f t="shared" si="1"/>
        <v>10.609621996900366</v>
      </c>
      <c r="I22" s="66">
        <f t="shared" si="2"/>
        <v>7.4267353978302557</v>
      </c>
      <c r="J22" s="70"/>
      <c r="K22" s="71"/>
    </row>
    <row r="23" spans="1:14" s="17" customFormat="1">
      <c r="A23" s="35" t="s">
        <v>47</v>
      </c>
      <c r="B23" s="80">
        <v>2</v>
      </c>
      <c r="C23" s="16"/>
      <c r="D23" s="34">
        <v>7</v>
      </c>
      <c r="E23" s="15">
        <v>144.35892799999999</v>
      </c>
      <c r="F23" s="15">
        <v>0.95</v>
      </c>
      <c r="G23" s="15">
        <f t="shared" si="0"/>
        <v>0.66333117716215473</v>
      </c>
      <c r="H23" s="15">
        <f t="shared" si="1"/>
        <v>10.613298834594476</v>
      </c>
      <c r="I23" s="15">
        <f t="shared" si="2"/>
        <v>7.4293091842161321</v>
      </c>
      <c r="J23" s="101"/>
      <c r="K23" s="102"/>
    </row>
    <row r="24" spans="1:14" s="17" customFormat="1">
      <c r="A24" s="67" t="s">
        <v>48</v>
      </c>
      <c r="B24" s="99">
        <v>3</v>
      </c>
      <c r="C24" s="16"/>
      <c r="D24" s="34">
        <v>1</v>
      </c>
      <c r="E24" s="15">
        <v>132.344843</v>
      </c>
      <c r="F24" s="15">
        <v>0.84199999999999997</v>
      </c>
      <c r="G24" s="15">
        <f t="shared" si="0"/>
        <v>0.642146098446993</v>
      </c>
      <c r="H24" s="15">
        <f t="shared" si="1"/>
        <v>10.274337575151888</v>
      </c>
      <c r="I24" s="15">
        <f t="shared" si="2"/>
        <v>7.1920363026063212</v>
      </c>
      <c r="J24" s="86"/>
      <c r="K24" s="72"/>
      <c r="L24" s="32"/>
      <c r="M24" s="32"/>
      <c r="N24" s="32"/>
    </row>
    <row r="25" spans="1:14" s="17" customFormat="1">
      <c r="A25" s="39" t="s">
        <v>49</v>
      </c>
      <c r="B25" s="100">
        <v>3</v>
      </c>
      <c r="C25" s="73"/>
      <c r="D25" s="41">
        <v>1</v>
      </c>
      <c r="E25" s="74">
        <v>132.838494</v>
      </c>
      <c r="F25" s="74">
        <v>0.84799999999999998</v>
      </c>
      <c r="G25" s="74">
        <f t="shared" si="0"/>
        <v>0.64428179303608191</v>
      </c>
      <c r="H25" s="74">
        <f t="shared" si="1"/>
        <v>10.308508688577311</v>
      </c>
      <c r="I25" s="74">
        <f t="shared" si="2"/>
        <v>7.2159560820041166</v>
      </c>
      <c r="J25" s="105"/>
      <c r="K25" s="106"/>
    </row>
    <row r="26" spans="1:14" s="17" customFormat="1">
      <c r="A26" s="63" t="s">
        <v>50</v>
      </c>
      <c r="B26" s="99">
        <v>3</v>
      </c>
      <c r="C26" s="16"/>
      <c r="D26" s="34">
        <v>5</v>
      </c>
      <c r="E26" s="15">
        <v>142.55506800000001</v>
      </c>
      <c r="F26" s="15">
        <v>0.97099999999999997</v>
      </c>
      <c r="G26" s="15">
        <f t="shared" si="0"/>
        <v>0.68673625384336379</v>
      </c>
      <c r="H26" s="15">
        <f t="shared" si="1"/>
        <v>10.987780061493821</v>
      </c>
      <c r="I26" s="15">
        <f t="shared" si="2"/>
        <v>7.6914460430456737</v>
      </c>
      <c r="J26" s="14"/>
      <c r="K26" s="53"/>
    </row>
    <row r="27" spans="1:14" s="17" customFormat="1">
      <c r="A27" s="67" t="s">
        <v>51</v>
      </c>
      <c r="B27" s="99">
        <v>3</v>
      </c>
      <c r="C27" s="16"/>
      <c r="D27" s="34">
        <v>5</v>
      </c>
      <c r="E27" s="15">
        <v>130.56686300000001</v>
      </c>
      <c r="F27" s="15">
        <v>0.85499999999999998</v>
      </c>
      <c r="G27" s="15">
        <f t="shared" si="0"/>
        <v>0.66111317698148175</v>
      </c>
      <c r="H27" s="15">
        <f t="shared" si="1"/>
        <v>10.577810831703708</v>
      </c>
      <c r="I27" s="15">
        <f t="shared" si="2"/>
        <v>7.4044675821925949</v>
      </c>
      <c r="J27" s="13"/>
      <c r="K27" s="53"/>
    </row>
    <row r="28" spans="1:14" s="32" customFormat="1">
      <c r="A28" s="37" t="s">
        <v>52</v>
      </c>
      <c r="B28" s="16">
        <v>3</v>
      </c>
      <c r="C28" s="87"/>
      <c r="D28" s="34">
        <v>100</v>
      </c>
      <c r="E28" s="38">
        <v>142.797597</v>
      </c>
      <c r="F28" s="31">
        <v>0.52900000000000003</v>
      </c>
      <c r="G28" s="31">
        <f t="shared" si="0"/>
        <v>0.37308086609715541</v>
      </c>
      <c r="H28" s="31">
        <f t="shared" si="1"/>
        <v>5.9692938575544865</v>
      </c>
      <c r="I28" s="31">
        <f t="shared" si="2"/>
        <v>4.1785057002881407</v>
      </c>
      <c r="J28" s="30"/>
      <c r="K28" s="55"/>
      <c r="L28" s="17"/>
      <c r="M28" s="17"/>
      <c r="N28" s="17"/>
    </row>
    <row r="29" spans="1:14" s="17" customFormat="1">
      <c r="A29" s="68" t="s">
        <v>53</v>
      </c>
      <c r="B29" s="40">
        <v>3</v>
      </c>
      <c r="C29" s="43"/>
      <c r="D29" s="41">
        <v>100</v>
      </c>
      <c r="E29" s="45">
        <v>140.40189000000001</v>
      </c>
      <c r="F29" s="42">
        <v>0.51700000000000002</v>
      </c>
      <c r="G29" s="42">
        <f t="shared" si="0"/>
        <v>0.37093632627783207</v>
      </c>
      <c r="H29" s="42">
        <f t="shared" si="1"/>
        <v>5.9349812204453132</v>
      </c>
      <c r="I29" s="42">
        <f t="shared" si="2"/>
        <v>4.1544868543117186</v>
      </c>
      <c r="J29" s="46"/>
      <c r="K29" s="54"/>
    </row>
    <row r="30" spans="1:14" s="17" customFormat="1">
      <c r="A30" s="63" t="s">
        <v>54</v>
      </c>
      <c r="B30" s="16">
        <v>5</v>
      </c>
      <c r="C30" s="87"/>
      <c r="D30" s="33">
        <v>1</v>
      </c>
      <c r="E30" s="15">
        <v>133.40148199999999</v>
      </c>
      <c r="F30" s="15">
        <v>0.86499999999999999</v>
      </c>
      <c r="G30" s="15">
        <f t="shared" si="0"/>
        <v>0.65439196094415153</v>
      </c>
      <c r="H30" s="15">
        <f t="shared" si="1"/>
        <v>10.470271375106424</v>
      </c>
      <c r="I30" s="15">
        <f t="shared" si="2"/>
        <v>7.329189962574497</v>
      </c>
      <c r="K30" s="56"/>
    </row>
    <row r="31" spans="1:14" s="17" customFormat="1">
      <c r="A31" s="67" t="s">
        <v>55</v>
      </c>
      <c r="B31" s="16">
        <v>5</v>
      </c>
      <c r="C31" s="87"/>
      <c r="D31" s="33">
        <v>1</v>
      </c>
      <c r="E31" s="15">
        <v>131.48924199999999</v>
      </c>
      <c r="F31" s="15">
        <v>0.86</v>
      </c>
      <c r="G31" s="15">
        <f t="shared" si="0"/>
        <v>0.66023594650056161</v>
      </c>
      <c r="H31" s="15">
        <f t="shared" si="1"/>
        <v>10.563775144008986</v>
      </c>
      <c r="I31" s="15">
        <f t="shared" si="2"/>
        <v>7.3946426008062893</v>
      </c>
      <c r="K31" s="56"/>
    </row>
    <row r="32" spans="1:14" s="17" customFormat="1">
      <c r="A32" s="67" t="s">
        <v>56</v>
      </c>
      <c r="B32" s="16">
        <v>5</v>
      </c>
      <c r="C32" s="87"/>
      <c r="D32" s="33">
        <v>5</v>
      </c>
      <c r="E32" s="15">
        <v>139.63939099999999</v>
      </c>
      <c r="F32" s="15">
        <v>0.92300000000000004</v>
      </c>
      <c r="G32" s="15">
        <f t="shared" si="0"/>
        <v>0.66660560993633577</v>
      </c>
      <c r="H32" s="15">
        <f t="shared" si="1"/>
        <v>10.665689758981372</v>
      </c>
      <c r="I32" s="15">
        <f t="shared" si="2"/>
        <v>7.4659828312869605</v>
      </c>
      <c r="K32" s="56"/>
    </row>
    <row r="33" spans="1:14" s="17" customFormat="1">
      <c r="A33" s="68" t="s">
        <v>57</v>
      </c>
      <c r="B33" s="40">
        <v>5</v>
      </c>
      <c r="C33" s="47"/>
      <c r="D33" s="48">
        <v>5</v>
      </c>
      <c r="E33" s="42">
        <v>133.30126300000001</v>
      </c>
      <c r="F33" s="49">
        <v>0.876</v>
      </c>
      <c r="G33" s="42">
        <f t="shared" si="0"/>
        <v>0.66323148470940274</v>
      </c>
      <c r="H33" s="42">
        <f t="shared" si="1"/>
        <v>10.611703755350444</v>
      </c>
      <c r="I33" s="42">
        <f t="shared" si="2"/>
        <v>7.4281926287453102</v>
      </c>
      <c r="J33" s="47"/>
      <c r="K33" s="57"/>
    </row>
    <row r="34" spans="1:14" s="17" customFormat="1">
      <c r="A34" s="63" t="s">
        <v>58</v>
      </c>
      <c r="B34" s="16">
        <v>5</v>
      </c>
      <c r="C34" s="18"/>
      <c r="D34" s="34">
        <v>100</v>
      </c>
      <c r="E34" s="15">
        <v>136.668621</v>
      </c>
      <c r="F34" s="15">
        <v>0.47699999999999998</v>
      </c>
      <c r="G34" s="66">
        <f t="shared" si="0"/>
        <v>0.35169897074545586</v>
      </c>
      <c r="H34" s="66">
        <f t="shared" si="1"/>
        <v>5.6271835319272938</v>
      </c>
      <c r="I34" s="66">
        <f t="shared" si="2"/>
        <v>3.9390284723491056</v>
      </c>
      <c r="K34" s="56"/>
    </row>
    <row r="35" spans="1:14" s="17" customFormat="1">
      <c r="A35" s="67" t="s">
        <v>59</v>
      </c>
      <c r="B35" s="16">
        <v>5</v>
      </c>
      <c r="C35" s="18"/>
      <c r="D35" s="34">
        <v>100</v>
      </c>
      <c r="E35" s="15">
        <v>130.29622800000001</v>
      </c>
      <c r="F35" s="15">
        <v>0.45600000000000002</v>
      </c>
      <c r="G35" s="15">
        <f t="shared" si="0"/>
        <v>0.35295466235354206</v>
      </c>
      <c r="H35" s="15">
        <f t="shared" si="1"/>
        <v>5.6472745976566729</v>
      </c>
      <c r="I35" s="15">
        <f t="shared" si="2"/>
        <v>3.9530922183596706</v>
      </c>
      <c r="K35" s="56"/>
    </row>
    <row r="36" spans="1:14" s="17" customFormat="1">
      <c r="A36" s="67">
        <v>223</v>
      </c>
      <c r="B36" s="16">
        <v>6</v>
      </c>
      <c r="D36" s="34">
        <v>1</v>
      </c>
      <c r="E36" s="15">
        <v>127.901383</v>
      </c>
      <c r="F36" s="15">
        <v>0.82499999999999996</v>
      </c>
      <c r="G36" s="15">
        <f t="shared" si="0"/>
        <v>0.65142594323883551</v>
      </c>
      <c r="H36" s="15">
        <f t="shared" si="1"/>
        <v>10.422815091821368</v>
      </c>
      <c r="I36" s="15">
        <f t="shared" si="2"/>
        <v>7.295970564274957</v>
      </c>
      <c r="K36" s="56"/>
    </row>
    <row r="37" spans="1:14" s="17" customFormat="1">
      <c r="A37" s="68" t="s">
        <v>60</v>
      </c>
      <c r="B37" s="40">
        <v>6</v>
      </c>
      <c r="C37" s="47"/>
      <c r="D37" s="41">
        <v>1</v>
      </c>
      <c r="E37" s="47">
        <v>149.0189</v>
      </c>
      <c r="F37" s="47">
        <v>0.95599999999999996</v>
      </c>
      <c r="G37" s="15">
        <f t="shared" si="0"/>
        <v>0.64631742111733403</v>
      </c>
      <c r="H37" s="15">
        <f t="shared" si="1"/>
        <v>10.341078737877345</v>
      </c>
      <c r="I37" s="15">
        <f t="shared" si="2"/>
        <v>7.2387551165141408</v>
      </c>
      <c r="J37" s="47"/>
      <c r="K37" s="57"/>
      <c r="L37"/>
      <c r="M37"/>
      <c r="N37"/>
    </row>
    <row r="38" spans="1:14" s="17" customFormat="1">
      <c r="A38" s="37">
        <v>264</v>
      </c>
      <c r="B38" s="16">
        <v>6</v>
      </c>
      <c r="D38" s="33">
        <v>5</v>
      </c>
      <c r="E38" s="15">
        <v>131.73684499999999</v>
      </c>
      <c r="F38" s="15">
        <v>0.98</v>
      </c>
      <c r="G38" s="15">
        <f t="shared" si="0"/>
        <v>0.75103873126563614</v>
      </c>
      <c r="H38" s="15">
        <f t="shared" si="1"/>
        <v>12.016619700250178</v>
      </c>
      <c r="I38" s="15">
        <f t="shared" si="2"/>
        <v>8.4116337901751237</v>
      </c>
      <c r="K38" s="56"/>
      <c r="L38"/>
      <c r="M38"/>
      <c r="N38"/>
    </row>
    <row r="39" spans="1:14" s="17" customFormat="1">
      <c r="A39" s="37">
        <v>258</v>
      </c>
      <c r="B39" s="16">
        <v>6</v>
      </c>
      <c r="D39" s="33">
        <v>5</v>
      </c>
      <c r="E39" s="15">
        <v>131.06349</v>
      </c>
      <c r="F39" s="15">
        <v>0.89100000000000001</v>
      </c>
      <c r="G39" s="15">
        <f t="shared" si="0"/>
        <v>0.68632697335878479</v>
      </c>
      <c r="H39" s="15">
        <f t="shared" si="1"/>
        <v>10.981231573740557</v>
      </c>
      <c r="I39" s="15">
        <f t="shared" si="2"/>
        <v>7.6868621016183889</v>
      </c>
      <c r="K39" s="56"/>
      <c r="L39"/>
      <c r="M39"/>
      <c r="N39"/>
    </row>
    <row r="40" spans="1:14" s="17" customFormat="1">
      <c r="A40" s="37">
        <v>252</v>
      </c>
      <c r="B40" s="16">
        <v>6</v>
      </c>
      <c r="D40" s="33">
        <v>120</v>
      </c>
      <c r="E40" s="15">
        <v>133.17799400000001</v>
      </c>
      <c r="F40" s="15">
        <v>0.432</v>
      </c>
      <c r="G40" s="15">
        <f t="shared" si="0"/>
        <v>0.32695478735308159</v>
      </c>
      <c r="H40" s="15">
        <f t="shared" si="1"/>
        <v>5.2312765976493054</v>
      </c>
      <c r="I40" s="15">
        <f t="shared" si="2"/>
        <v>3.6618936183545134</v>
      </c>
      <c r="K40" s="56"/>
      <c r="L40"/>
      <c r="M40"/>
      <c r="N40"/>
    </row>
    <row r="41" spans="1:14" s="17" customFormat="1">
      <c r="A41" s="50" t="s">
        <v>61</v>
      </c>
      <c r="B41" s="40">
        <v>6</v>
      </c>
      <c r="C41" s="47"/>
      <c r="D41" s="48">
        <v>120</v>
      </c>
      <c r="E41" s="47">
        <v>138.93014099999999</v>
      </c>
      <c r="F41" s="44">
        <v>0.45300000000000001</v>
      </c>
      <c r="G41" s="15">
        <f t="shared" si="0"/>
        <v>0.32841804413033249</v>
      </c>
      <c r="H41" s="15">
        <f t="shared" si="1"/>
        <v>5.2546887060853198</v>
      </c>
      <c r="I41" s="15">
        <f t="shared" si="2"/>
        <v>3.6782820942597234</v>
      </c>
      <c r="J41" s="47"/>
      <c r="K41" s="57"/>
      <c r="L41"/>
      <c r="M41"/>
      <c r="N41"/>
    </row>
    <row r="42" spans="1:14" s="17" customFormat="1">
      <c r="A42" s="35" t="s">
        <v>62</v>
      </c>
      <c r="B42" s="82">
        <v>7</v>
      </c>
      <c r="D42" s="34">
        <v>1</v>
      </c>
      <c r="E42" s="15">
        <v>133.25917100000001</v>
      </c>
      <c r="F42" s="15">
        <v>0.85399999999999998</v>
      </c>
      <c r="G42" s="66">
        <f t="shared" si="0"/>
        <v>0.64676169102260639</v>
      </c>
      <c r="H42" s="66">
        <f t="shared" si="1"/>
        <v>10.348187056361702</v>
      </c>
      <c r="I42" s="66">
        <f t="shared" si="2"/>
        <v>7.243730939453191</v>
      </c>
      <c r="K42" s="56"/>
      <c r="L42"/>
      <c r="M42"/>
      <c r="N42"/>
    </row>
    <row r="43" spans="1:14">
      <c r="A43" s="35" t="s">
        <v>63</v>
      </c>
      <c r="B43" s="82">
        <v>7</v>
      </c>
      <c r="C43" s="17"/>
      <c r="D43" s="34">
        <v>1</v>
      </c>
      <c r="E43" s="15">
        <v>130.88410200000001</v>
      </c>
      <c r="F43" s="15">
        <v>0.84599999999999997</v>
      </c>
      <c r="G43" s="15">
        <f t="shared" si="0"/>
        <v>0.65253132784899803</v>
      </c>
      <c r="H43" s="15">
        <f t="shared" si="1"/>
        <v>10.440501245583969</v>
      </c>
      <c r="I43" s="15">
        <f t="shared" si="2"/>
        <v>7.3083508719087771</v>
      </c>
      <c r="J43" s="32"/>
      <c r="K43" s="56"/>
    </row>
    <row r="44" spans="1:14">
      <c r="A44" s="35" t="s">
        <v>64</v>
      </c>
      <c r="B44" s="82">
        <v>7</v>
      </c>
      <c r="C44" s="17"/>
      <c r="D44" s="34">
        <v>5</v>
      </c>
      <c r="E44" s="15">
        <v>138.96506600000001</v>
      </c>
      <c r="F44" s="15">
        <v>0.97799999999999998</v>
      </c>
      <c r="G44" s="15">
        <f t="shared" si="0"/>
        <v>0.70986537538434469</v>
      </c>
      <c r="H44" s="15">
        <f t="shared" si="1"/>
        <v>11.357846006149515</v>
      </c>
      <c r="I44" s="15">
        <f t="shared" si="2"/>
        <v>7.95049220430466</v>
      </c>
      <c r="J44" s="17"/>
      <c r="K44" s="56"/>
    </row>
    <row r="45" spans="1:14">
      <c r="A45" s="39" t="s">
        <v>65</v>
      </c>
      <c r="B45" s="83">
        <v>7</v>
      </c>
      <c r="C45" s="47"/>
      <c r="D45" s="41">
        <v>5</v>
      </c>
      <c r="E45" s="47">
        <v>130.51934199999999</v>
      </c>
      <c r="F45" s="44">
        <v>0.91</v>
      </c>
      <c r="G45" s="74">
        <f t="shared" si="0"/>
        <v>0.70395483481298637</v>
      </c>
      <c r="H45" s="74">
        <f t="shared" si="1"/>
        <v>11.263277357007782</v>
      </c>
      <c r="I45" s="74">
        <f t="shared" si="2"/>
        <v>7.8842941499054469</v>
      </c>
      <c r="J45" s="47"/>
      <c r="K45" s="57"/>
    </row>
    <row r="46" spans="1:14">
      <c r="A46" s="37">
        <v>256</v>
      </c>
      <c r="B46" s="84">
        <v>7</v>
      </c>
      <c r="D46" s="33">
        <v>165</v>
      </c>
      <c r="E46" s="15">
        <v>143.93101200000001</v>
      </c>
      <c r="F46" s="15">
        <v>0.46300000000000002</v>
      </c>
      <c r="G46" s="15">
        <f t="shared" si="0"/>
        <v>0.32380301291014069</v>
      </c>
      <c r="H46" s="15">
        <f t="shared" si="1"/>
        <v>5.180848206562251</v>
      </c>
      <c r="I46" s="15">
        <f t="shared" si="2"/>
        <v>3.6265937445935754</v>
      </c>
    </row>
    <row r="47" spans="1:14">
      <c r="A47" s="37" t="s">
        <v>66</v>
      </c>
      <c r="B47" s="84">
        <v>7</v>
      </c>
      <c r="D47" s="33">
        <v>165</v>
      </c>
      <c r="E47" s="15">
        <v>129.790752</v>
      </c>
      <c r="F47" s="15">
        <v>0.41799999999999998</v>
      </c>
      <c r="G47" s="15">
        <f t="shared" si="0"/>
        <v>0.32475891886174402</v>
      </c>
      <c r="H47" s="15">
        <f t="shared" si="1"/>
        <v>5.1961427017879043</v>
      </c>
      <c r="I47" s="15">
        <f t="shared" si="2"/>
        <v>3.6372998912515326</v>
      </c>
    </row>
    <row r="48" spans="1:14">
      <c r="A48" s="37">
        <v>247</v>
      </c>
      <c r="B48" s="84">
        <v>8</v>
      </c>
      <c r="D48" s="33">
        <v>35</v>
      </c>
      <c r="E48" s="15">
        <v>141.08962</v>
      </c>
      <c r="F48" s="15">
        <v>0.56299999999999994</v>
      </c>
      <c r="G48" s="31">
        <f t="shared" si="0"/>
        <v>0.40201311706029658</v>
      </c>
      <c r="H48" s="31">
        <f t="shared" si="1"/>
        <v>6.4322098729647452</v>
      </c>
      <c r="I48" s="31">
        <f t="shared" si="2"/>
        <v>4.5025469110753216</v>
      </c>
    </row>
    <row r="49" spans="1:9">
      <c r="A49" s="37">
        <v>241</v>
      </c>
      <c r="B49" s="84">
        <v>8</v>
      </c>
      <c r="D49" s="33">
        <v>35</v>
      </c>
      <c r="E49" s="15">
        <v>132.06154100000001</v>
      </c>
      <c r="F49" s="15">
        <v>0.52900000000000003</v>
      </c>
      <c r="G49" s="42">
        <f t="shared" si="0"/>
        <v>0.40400926145230159</v>
      </c>
      <c r="H49" s="42">
        <f t="shared" si="1"/>
        <v>6.4641481832368255</v>
      </c>
      <c r="I49" s="42">
        <f t="shared" si="2"/>
        <v>4.5249037282657776</v>
      </c>
    </row>
    <row r="50" spans="1:9">
      <c r="A50" s="37" t="s">
        <v>67</v>
      </c>
      <c r="B50" s="84">
        <v>9</v>
      </c>
      <c r="D50" s="33">
        <v>1</v>
      </c>
      <c r="E50" s="15">
        <v>128.37549999999999</v>
      </c>
      <c r="F50" s="15">
        <v>0.89800000000000002</v>
      </c>
      <c r="G50" s="15">
        <f t="shared" si="0"/>
        <v>0.70647244424143985</v>
      </c>
      <c r="H50" s="15">
        <f t="shared" si="1"/>
        <v>11.303559107863038</v>
      </c>
      <c r="I50" s="15">
        <f t="shared" si="2"/>
        <v>7.9124913755041257</v>
      </c>
    </row>
    <row r="51" spans="1:9">
      <c r="A51" s="37" t="s">
        <v>68</v>
      </c>
      <c r="B51" s="84">
        <v>9</v>
      </c>
      <c r="D51" s="33">
        <v>1</v>
      </c>
      <c r="E51" s="15">
        <v>132.76809800000001</v>
      </c>
      <c r="F51" s="15">
        <v>0.93400000000000005</v>
      </c>
      <c r="G51" s="15">
        <f t="shared" si="0"/>
        <v>0.71008971954293432</v>
      </c>
      <c r="H51" s="15">
        <f t="shared" si="1"/>
        <v>11.361435512686949</v>
      </c>
      <c r="I51" s="15">
        <f t="shared" si="2"/>
        <v>7.9530048588808642</v>
      </c>
    </row>
    <row r="52" spans="1:9">
      <c r="A52" s="37">
        <v>248</v>
      </c>
      <c r="B52" s="84">
        <v>9</v>
      </c>
      <c r="D52" s="33">
        <v>5</v>
      </c>
      <c r="E52" s="15">
        <v>146.132293</v>
      </c>
      <c r="F52" s="15">
        <v>1.0449999999999999</v>
      </c>
      <c r="G52" s="15">
        <f t="shared" si="0"/>
        <v>0.72075598802200347</v>
      </c>
      <c r="H52" s="15">
        <f t="shared" si="1"/>
        <v>11.532095808352055</v>
      </c>
      <c r="I52" s="15">
        <f t="shared" si="2"/>
        <v>8.072467065846439</v>
      </c>
    </row>
    <row r="53" spans="1:9">
      <c r="A53" s="37" t="s">
        <v>69</v>
      </c>
      <c r="B53" s="84">
        <v>9</v>
      </c>
      <c r="D53" s="33">
        <v>5</v>
      </c>
      <c r="E53" s="15">
        <v>128.809471</v>
      </c>
      <c r="F53" s="15">
        <v>0.91700000000000004</v>
      </c>
      <c r="G53" s="42">
        <f t="shared" si="0"/>
        <v>0.71896286904229711</v>
      </c>
      <c r="H53" s="42">
        <f t="shared" si="1"/>
        <v>11.503405904676754</v>
      </c>
      <c r="I53" s="42">
        <f t="shared" si="2"/>
        <v>8.052384133273728</v>
      </c>
    </row>
    <row r="54" spans="1:9">
      <c r="A54" s="37" t="s">
        <v>70</v>
      </c>
      <c r="B54" s="84">
        <v>9</v>
      </c>
      <c r="D54" s="33">
        <v>135</v>
      </c>
      <c r="E54" s="15">
        <v>139.50111999999999</v>
      </c>
      <c r="F54" s="15">
        <v>0.41499999999999998</v>
      </c>
      <c r="G54" s="66">
        <f t="shared" si="0"/>
        <v>0.29953967928978947</v>
      </c>
      <c r="H54" s="66">
        <f t="shared" si="1"/>
        <v>4.7926348686366316</v>
      </c>
      <c r="I54" s="66">
        <f t="shared" si="2"/>
        <v>3.3548444080456421</v>
      </c>
    </row>
    <row r="55" spans="1:9">
      <c r="A55" s="37" t="s">
        <v>71</v>
      </c>
      <c r="B55" s="84">
        <v>9</v>
      </c>
      <c r="D55" s="33">
        <v>135</v>
      </c>
      <c r="E55" s="15">
        <v>128.67014399999999</v>
      </c>
      <c r="F55" s="15">
        <v>0.38</v>
      </c>
      <c r="G55" s="15">
        <f t="shared" si="0"/>
        <v>0.29778607732794132</v>
      </c>
      <c r="H55" s="15">
        <f t="shared" si="1"/>
        <v>4.7645772372470612</v>
      </c>
      <c r="I55" s="15">
        <f t="shared" si="2"/>
        <v>3.3352040660729427</v>
      </c>
    </row>
    <row r="56" spans="1:9">
      <c r="A56" s="37" t="s">
        <v>72</v>
      </c>
      <c r="B56" s="84">
        <v>10</v>
      </c>
      <c r="D56" s="33">
        <v>1</v>
      </c>
      <c r="E56" s="15">
        <v>129.102248</v>
      </c>
      <c r="F56" s="15">
        <v>0.873</v>
      </c>
      <c r="G56" s="15">
        <f t="shared" si="0"/>
        <v>0.68284584190239783</v>
      </c>
      <c r="H56" s="15">
        <f t="shared" si="1"/>
        <v>10.925533470438365</v>
      </c>
      <c r="I56" s="15">
        <f t="shared" si="2"/>
        <v>7.6478734293068555</v>
      </c>
    </row>
    <row r="57" spans="1:9">
      <c r="A57" s="37">
        <v>244</v>
      </c>
      <c r="B57" s="84">
        <v>10</v>
      </c>
      <c r="D57" s="33">
        <v>1</v>
      </c>
      <c r="E57" s="15">
        <v>129.31253899999999</v>
      </c>
      <c r="F57" s="15">
        <v>0.877</v>
      </c>
      <c r="G57" s="15">
        <f t="shared" si="0"/>
        <v>0.68484259609021902</v>
      </c>
      <c r="H57" s="15">
        <f t="shared" si="1"/>
        <v>10.957481537443504</v>
      </c>
      <c r="I57" s="15">
        <f t="shared" si="2"/>
        <v>7.6702370762104524</v>
      </c>
    </row>
    <row r="58" spans="1:9">
      <c r="A58" s="37" t="s">
        <v>73</v>
      </c>
      <c r="B58" s="84">
        <v>10</v>
      </c>
      <c r="D58" s="33">
        <v>5</v>
      </c>
      <c r="E58" s="15">
        <v>133.46762699999999</v>
      </c>
      <c r="F58" s="15">
        <v>0.97499999999999998</v>
      </c>
      <c r="G58" s="15">
        <f t="shared" si="0"/>
        <v>0.73734460429995541</v>
      </c>
      <c r="H58" s="15">
        <f t="shared" si="1"/>
        <v>11.797513668799287</v>
      </c>
      <c r="I58" s="15">
        <f t="shared" si="2"/>
        <v>8.2582595681595006</v>
      </c>
    </row>
    <row r="59" spans="1:9">
      <c r="A59" s="37" t="s">
        <v>74</v>
      </c>
      <c r="B59" s="84">
        <v>10</v>
      </c>
      <c r="D59" s="33">
        <v>5</v>
      </c>
      <c r="E59" s="15">
        <v>141.39383900000001</v>
      </c>
      <c r="F59" s="15">
        <v>1.032</v>
      </c>
      <c r="G59" s="15">
        <f t="shared" si="0"/>
        <v>0.73602840276287107</v>
      </c>
      <c r="H59" s="15">
        <f t="shared" si="1"/>
        <v>11.776454444205937</v>
      </c>
      <c r="I59" s="15">
        <f t="shared" si="2"/>
        <v>8.2435181109441551</v>
      </c>
    </row>
    <row r="60" spans="1:9">
      <c r="A60" s="37">
        <v>261</v>
      </c>
      <c r="B60" s="84">
        <v>10</v>
      </c>
      <c r="D60" s="33">
        <v>20</v>
      </c>
      <c r="E60" s="15">
        <v>128.10408899999999</v>
      </c>
      <c r="F60" s="15">
        <v>0.53800000000000003</v>
      </c>
      <c r="G60" s="15">
        <f t="shared" si="0"/>
        <v>0.4238421206099468</v>
      </c>
      <c r="H60" s="15">
        <f t="shared" si="1"/>
        <v>6.7814739297591489</v>
      </c>
      <c r="I60" s="15">
        <f t="shared" si="2"/>
        <v>4.7470317508314039</v>
      </c>
    </row>
    <row r="61" spans="1:9">
      <c r="A61">
        <v>249</v>
      </c>
      <c r="B61" s="84">
        <v>10</v>
      </c>
      <c r="D61" s="33">
        <v>20</v>
      </c>
      <c r="E61" s="15">
        <v>131.78204500000001</v>
      </c>
      <c r="F61">
        <v>0.54900000000000004</v>
      </c>
      <c r="G61" s="15">
        <f t="shared" si="0"/>
        <v>0.42022174597501227</v>
      </c>
      <c r="H61" s="15">
        <f t="shared" si="1"/>
        <v>6.7235479356001964</v>
      </c>
      <c r="I61" s="15">
        <f t="shared" si="2"/>
        <v>4.7064835549201369</v>
      </c>
    </row>
  </sheetData>
  <mergeCells count="4">
    <mergeCell ref="J23:K23"/>
    <mergeCell ref="J14:K14"/>
    <mergeCell ref="J15:K15"/>
    <mergeCell ref="J25:K25"/>
  </mergeCells>
  <phoneticPr fontId="0" type="noConversion"/>
  <pageMargins left="0.75" right="0.75" top="1" bottom="1" header="0.5" footer="0.5"/>
  <pageSetup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88" t="s">
        <v>30</v>
      </c>
      <c r="C1" s="89"/>
      <c r="D1" s="94"/>
      <c r="E1" s="94"/>
    </row>
    <row r="2" spans="2:5">
      <c r="B2" s="88" t="s">
        <v>31</v>
      </c>
      <c r="C2" s="89"/>
      <c r="D2" s="94"/>
      <c r="E2" s="94"/>
    </row>
    <row r="3" spans="2:5">
      <c r="B3" s="90"/>
      <c r="C3" s="90"/>
      <c r="D3" s="95"/>
      <c r="E3" s="95"/>
    </row>
    <row r="4" spans="2:5" ht="38.25">
      <c r="B4" s="91" t="s">
        <v>32</v>
      </c>
      <c r="C4" s="90"/>
      <c r="D4" s="95"/>
      <c r="E4" s="95"/>
    </row>
    <row r="5" spans="2:5">
      <c r="B5" s="90"/>
      <c r="C5" s="90"/>
      <c r="D5" s="95"/>
      <c r="E5" s="95"/>
    </row>
    <row r="6" spans="2:5">
      <c r="B6" s="88" t="s">
        <v>33</v>
      </c>
      <c r="C6" s="89"/>
      <c r="D6" s="94"/>
      <c r="E6" s="96" t="s">
        <v>34</v>
      </c>
    </row>
    <row r="7" spans="2:5" ht="13.5" thickBot="1">
      <c r="B7" s="90"/>
      <c r="C7" s="90"/>
      <c r="D7" s="95"/>
      <c r="E7" s="95"/>
    </row>
    <row r="8" spans="2:5" ht="39" thickBot="1">
      <c r="B8" s="92" t="s">
        <v>35</v>
      </c>
      <c r="C8" s="93"/>
      <c r="D8" s="97"/>
      <c r="E8" s="98">
        <v>1</v>
      </c>
    </row>
    <row r="9" spans="2:5">
      <c r="B9" s="90"/>
      <c r="C9" s="90"/>
      <c r="D9" s="95"/>
      <c r="E9" s="9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2</vt:i4>
      </vt:variant>
    </vt:vector>
  </HeadingPairs>
  <TitlesOfParts>
    <vt:vector size="4" baseType="lpstr">
      <vt:lpstr>20140509</vt:lpstr>
      <vt:lpstr>Compatibility Report</vt:lpstr>
      <vt:lpstr>Chart2</vt:lpstr>
      <vt:lpstr>Chart1</vt:lpstr>
    </vt:vector>
  </TitlesOfParts>
  <Company>UWT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cgreen</dc:creator>
  <cp:lastModifiedBy>rwd71</cp:lastModifiedBy>
  <cp:lastPrinted>2013-04-12T23:45:01Z</cp:lastPrinted>
  <dcterms:created xsi:type="dcterms:W3CDTF">2009-03-24T23:41:44Z</dcterms:created>
  <dcterms:modified xsi:type="dcterms:W3CDTF">2014-05-23T23:02:40Z</dcterms:modified>
</cp:coreProperties>
</file>