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445" yWindow="45" windowWidth="7830" windowHeight="11640" activeTab="2"/>
  </bookViews>
  <sheets>
    <sheet name="Chart2" sheetId="5" r:id="rId1"/>
    <sheet name="Chart1" sheetId="4" r:id="rId2"/>
    <sheet name="20140517" sheetId="7" r:id="rId3"/>
  </sheets>
  <calcPr calcId="145621"/>
</workbook>
</file>

<file path=xl/calcChain.xml><?xml version="1.0" encoding="utf-8"?>
<calcChain xmlns="http://schemas.openxmlformats.org/spreadsheetml/2006/main">
  <c r="H61" i="7" l="1"/>
  <c r="I61" i="7" s="1"/>
  <c r="J61" i="7"/>
  <c r="H60" i="7"/>
  <c r="I60" i="7" s="1"/>
  <c r="H59" i="7"/>
  <c r="I59" i="7"/>
  <c r="J59" i="7"/>
  <c r="H58" i="7"/>
  <c r="J58" i="7" s="1"/>
  <c r="I58" i="7"/>
  <c r="H57" i="7"/>
  <c r="I57" i="7"/>
  <c r="J57" i="7"/>
  <c r="H56" i="7"/>
  <c r="I56" i="7" s="1"/>
  <c r="H55" i="7"/>
  <c r="I55" i="7" s="1"/>
  <c r="H54" i="7"/>
  <c r="I54" i="7"/>
  <c r="J54" i="7"/>
  <c r="H53" i="7"/>
  <c r="I53" i="7"/>
  <c r="J53" i="7"/>
  <c r="H52" i="7"/>
  <c r="I52" i="7" s="1"/>
  <c r="H51" i="7"/>
  <c r="I51" i="7"/>
  <c r="J51" i="7"/>
  <c r="H50" i="7"/>
  <c r="J50" i="7" s="1"/>
  <c r="I50" i="7"/>
  <c r="H44" i="7"/>
  <c r="I44" i="7"/>
  <c r="H45" i="7"/>
  <c r="I45" i="7"/>
  <c r="H46" i="7"/>
  <c r="J46" i="7"/>
  <c r="H47" i="7"/>
  <c r="I47" i="7" s="1"/>
  <c r="H48" i="7"/>
  <c r="J48" i="7"/>
  <c r="H49" i="7"/>
  <c r="I49" i="7" s="1"/>
  <c r="J49" i="7"/>
  <c r="H43" i="7"/>
  <c r="I43" i="7"/>
  <c r="H42" i="7"/>
  <c r="I42" i="7" s="1"/>
  <c r="H41" i="7"/>
  <c r="I41" i="7"/>
  <c r="H40" i="7"/>
  <c r="I40" i="7" s="1"/>
  <c r="J40" i="7"/>
  <c r="H39" i="7"/>
  <c r="I39" i="7" s="1"/>
  <c r="H38" i="7"/>
  <c r="J38" i="7" s="1"/>
  <c r="H37" i="7"/>
  <c r="I37" i="7"/>
  <c r="H36" i="7"/>
  <c r="J36" i="7"/>
  <c r="H35" i="7"/>
  <c r="I35" i="7" s="1"/>
  <c r="H34" i="7"/>
  <c r="I34" i="7" s="1"/>
  <c r="H33" i="7"/>
  <c r="I33" i="7"/>
  <c r="H32" i="7"/>
  <c r="J32" i="7"/>
  <c r="H31" i="7"/>
  <c r="I31" i="7" s="1"/>
  <c r="H30" i="7"/>
  <c r="J30" i="7" s="1"/>
  <c r="H29" i="7"/>
  <c r="I29" i="7"/>
  <c r="H28" i="7"/>
  <c r="J28" i="7"/>
  <c r="H27" i="7"/>
  <c r="I27" i="7" s="1"/>
  <c r="H26" i="7"/>
  <c r="I26" i="7" s="1"/>
  <c r="H25" i="7"/>
  <c r="I25" i="7"/>
  <c r="H24" i="7"/>
  <c r="I24" i="7"/>
  <c r="H23" i="7"/>
  <c r="I23" i="7" s="1"/>
  <c r="H22" i="7"/>
  <c r="I22" i="7" s="1"/>
  <c r="H21" i="7"/>
  <c r="I21" i="7"/>
  <c r="H20" i="7"/>
  <c r="J20" i="7"/>
  <c r="H19" i="7"/>
  <c r="I19" i="7" s="1"/>
  <c r="H18" i="7"/>
  <c r="I18" i="7" s="1"/>
  <c r="H17" i="7"/>
  <c r="I17" i="7"/>
  <c r="H16" i="7"/>
  <c r="J16" i="7"/>
  <c r="H15" i="7"/>
  <c r="I15" i="7" s="1"/>
  <c r="H14" i="7"/>
  <c r="I14" i="7" s="1"/>
  <c r="I36" i="7"/>
  <c r="I28" i="7"/>
  <c r="I16" i="7"/>
  <c r="J17" i="7"/>
  <c r="J37" i="7"/>
  <c r="J41" i="7"/>
  <c r="J43" i="7"/>
  <c r="J45" i="7"/>
  <c r="J35" i="7"/>
  <c r="J15" i="7"/>
  <c r="J33" i="7"/>
  <c r="J25" i="7"/>
  <c r="J21" i="7"/>
  <c r="I20" i="7"/>
  <c r="I48" i="7"/>
  <c r="I46" i="7"/>
  <c r="J44" i="7"/>
  <c r="I32" i="7"/>
  <c r="J29" i="7"/>
  <c r="J24" i="7"/>
  <c r="J42" i="7" l="1"/>
  <c r="J26" i="7"/>
  <c r="J27" i="7"/>
  <c r="J39" i="7"/>
  <c r="J52" i="7"/>
  <c r="J60" i="7"/>
  <c r="J19" i="7"/>
  <c r="J47" i="7"/>
  <c r="J55" i="7"/>
  <c r="I38" i="7"/>
  <c r="J18" i="7"/>
  <c r="I30" i="7"/>
  <c r="J22" i="7"/>
  <c r="J23" i="7"/>
  <c r="J31" i="7"/>
  <c r="J14" i="7"/>
  <c r="J34" i="7"/>
  <c r="J56" i="7"/>
</calcChain>
</file>

<file path=xl/sharedStrings.xml><?xml version="1.0" encoding="utf-8"?>
<sst xmlns="http://schemas.openxmlformats.org/spreadsheetml/2006/main" count="143" uniqueCount="73">
  <si>
    <r>
      <t>UW</t>
    </r>
    <r>
      <rPr>
        <sz val="14"/>
        <color indexed="28"/>
        <rFont val="Poster Bodoni ATT"/>
        <family val="1"/>
      </rPr>
      <t>University of Washington Oceanography Technical Services</t>
    </r>
  </si>
  <si>
    <t>School of Oceanography, Box 357940</t>
  </si>
  <si>
    <t>Marine Chemistry Laboratory</t>
  </si>
  <si>
    <t>University of Washington</t>
  </si>
  <si>
    <t>Katherine A. Krogslund, Manager</t>
  </si>
  <si>
    <t>Seattle, WA  98195-7940</t>
  </si>
  <si>
    <t>Phone:</t>
  </si>
  <si>
    <t>(206)-543-9235</t>
  </si>
  <si>
    <t>E-mail:</t>
  </si>
  <si>
    <t>kkrog@u.washington.edu</t>
  </si>
  <si>
    <t>Customer:</t>
  </si>
  <si>
    <t>Date:</t>
  </si>
  <si>
    <t>Ship/Site:</t>
  </si>
  <si>
    <t>Blank(ml):</t>
  </si>
  <si>
    <t>Standard(ml):</t>
  </si>
  <si>
    <t>Filename:</t>
  </si>
  <si>
    <t>Bottle #</t>
  </si>
  <si>
    <t>Niskin #</t>
  </si>
  <si>
    <t>Depth</t>
  </si>
  <si>
    <t>Bottle Volume</t>
  </si>
  <si>
    <t>Buret Titer</t>
  </si>
  <si>
    <t>Dissolved Oxygen Concentration</t>
  </si>
  <si>
    <t>Comments</t>
  </si>
  <si>
    <t>m</t>
  </si>
  <si>
    <t>ml</t>
  </si>
  <si>
    <t>mg-at/liter</t>
  </si>
  <si>
    <t>mg/liter</t>
  </si>
  <si>
    <t>ml/liter</t>
  </si>
  <si>
    <t>Station ID</t>
    <phoneticPr fontId="0" type="noConversion"/>
  </si>
  <si>
    <t>TESC 445</t>
  </si>
  <si>
    <t xml:space="preserve">Analyst: </t>
  </si>
  <si>
    <t>1</t>
  </si>
  <si>
    <t>65</t>
  </si>
  <si>
    <t>48</t>
  </si>
  <si>
    <t>61</t>
  </si>
  <si>
    <t>51</t>
  </si>
  <si>
    <t>37</t>
  </si>
  <si>
    <t>16</t>
  </si>
  <si>
    <t>40</t>
  </si>
  <si>
    <t>45</t>
  </si>
  <si>
    <t>27</t>
  </si>
  <si>
    <t>10</t>
  </si>
  <si>
    <t>29</t>
  </si>
  <si>
    <t>25</t>
  </si>
  <si>
    <t>17</t>
  </si>
  <si>
    <t>21</t>
  </si>
  <si>
    <t>22</t>
  </si>
  <si>
    <t>34</t>
  </si>
  <si>
    <t>30</t>
  </si>
  <si>
    <t>32</t>
  </si>
  <si>
    <t>Wealander</t>
  </si>
  <si>
    <t>20130517_oxygen</t>
  </si>
  <si>
    <t>54</t>
  </si>
  <si>
    <t>67</t>
  </si>
  <si>
    <t>68</t>
  </si>
  <si>
    <t>55</t>
  </si>
  <si>
    <t>57</t>
  </si>
  <si>
    <t>53</t>
  </si>
  <si>
    <t>Deep</t>
  </si>
  <si>
    <t>Thermocline</t>
  </si>
  <si>
    <t>Surface</t>
  </si>
  <si>
    <t>46</t>
  </si>
  <si>
    <t>44</t>
  </si>
  <si>
    <t>43</t>
  </si>
  <si>
    <t>24</t>
  </si>
  <si>
    <t>9</t>
  </si>
  <si>
    <t>59</t>
  </si>
  <si>
    <t>28</t>
  </si>
  <si>
    <t>5</t>
  </si>
  <si>
    <t>149</t>
  </si>
  <si>
    <t>114</t>
  </si>
  <si>
    <t>18</t>
  </si>
  <si>
    <t xml:space="preserve">Lauren and Corey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</si>
</sst>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>
    <font>
      <sz val="10"/>
      <name val="Arial"/>
    </font>
    <font>
      <sz val="48"/>
      <color indexed="28"/>
      <name val="Poster Bodoni ATT"/>
      <family val="1"/>
    </font>
    <font>
      <sz val="14"/>
      <color indexed="28"/>
      <name val="Poster Bodoni ATT"/>
      <family val="1"/>
    </font>
    <font>
      <b/>
      <sz val="14"/>
      <name val="Times New Roman"/>
      <family val="1"/>
    </font>
    <font>
      <b/>
      <sz val="12"/>
      <name val="Geneva"/>
    </font>
    <font>
      <b/>
      <sz val="12"/>
      <name val="Arial"/>
      <family val="2"/>
    </font>
    <font>
      <b/>
      <sz val="10"/>
      <name val="Geneva"/>
    </font>
    <font>
      <b/>
      <sz val="10"/>
      <name val="Arial"/>
      <family val="2"/>
    </font>
    <font>
      <i/>
      <sz val="11"/>
      <name val="Geneva"/>
    </font>
    <font>
      <sz val="10"/>
      <name val="Geneva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lightGray">
        <fgColor indexed="22"/>
        <bgColor indexed="22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164" fontId="3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/>
    <xf numFmtId="164" fontId="4" fillId="0" borderId="0" xfId="0" applyNumberFormat="1" applyFont="1" applyAlignment="1">
      <alignment horizontal="left"/>
    </xf>
    <xf numFmtId="164" fontId="6" fillId="0" borderId="0" xfId="0" applyNumberFormat="1" applyFont="1"/>
    <xf numFmtId="164" fontId="7" fillId="0" borderId="0" xfId="0" applyNumberFormat="1" applyFont="1"/>
    <xf numFmtId="164" fontId="8" fillId="0" borderId="0" xfId="0" applyNumberFormat="1" applyFont="1"/>
    <xf numFmtId="164" fontId="9" fillId="0" borderId="0" xfId="0" applyNumberFormat="1" applyFont="1"/>
    <xf numFmtId="164" fontId="0" fillId="2" borderId="0" xfId="0" applyNumberFormat="1" applyFill="1" applyBorder="1"/>
    <xf numFmtId="164" fontId="0" fillId="2" borderId="0" xfId="0" applyNumberFormat="1" applyFill="1" applyBorder="1" applyAlignment="1">
      <alignment horizontal="left"/>
    </xf>
    <xf numFmtId="0" fontId="0" fillId="0" borderId="0" xfId="0" applyBorder="1"/>
    <xf numFmtId="164" fontId="0" fillId="2" borderId="1" xfId="0" applyNumberFormat="1" applyFill="1" applyBorder="1"/>
    <xf numFmtId="164" fontId="0" fillId="2" borderId="2" xfId="0" applyNumberFormat="1" applyFill="1" applyBorder="1"/>
    <xf numFmtId="164" fontId="0" fillId="2" borderId="3" xfId="0" applyNumberFormat="1" applyFill="1" applyBorder="1"/>
    <xf numFmtId="164" fontId="0" fillId="2" borderId="4" xfId="0" applyNumberFormat="1" applyFill="1" applyBorder="1"/>
    <xf numFmtId="164" fontId="0" fillId="2" borderId="5" xfId="0" applyNumberFormat="1" applyFill="1" applyBorder="1"/>
    <xf numFmtId="164" fontId="0" fillId="2" borderId="5" xfId="0" applyNumberFormat="1" applyFill="1" applyBorder="1" applyAlignment="1">
      <alignment horizontal="left"/>
    </xf>
    <xf numFmtId="164" fontId="7" fillId="0" borderId="6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164" fontId="7" fillId="3" borderId="7" xfId="0" applyNumberFormat="1" applyFont="1" applyFill="1" applyBorder="1" applyAlignment="1">
      <alignment horizontal="center"/>
    </xf>
    <xf numFmtId="164" fontId="11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164" fontId="0" fillId="0" borderId="9" xfId="0" applyNumberFormat="1" applyBorder="1" applyAlignment="1">
      <alignment horizontal="center"/>
    </xf>
    <xf numFmtId="164" fontId="12" fillId="0" borderId="0" xfId="0" applyNumberFormat="1" applyFont="1" applyAlignment="1">
      <alignment wrapText="1"/>
    </xf>
    <xf numFmtId="164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64" fontId="11" fillId="2" borderId="11" xfId="0" applyNumberFormat="1" applyFont="1" applyFill="1" applyBorder="1" applyAlignment="1">
      <alignment horizontal="right"/>
    </xf>
    <xf numFmtId="164" fontId="11" fillId="2" borderId="0" xfId="0" applyNumberFormat="1" applyFont="1" applyFill="1" applyBorder="1"/>
    <xf numFmtId="164" fontId="11" fillId="2" borderId="2" xfId="0" applyNumberFormat="1" applyFont="1" applyFill="1" applyBorder="1"/>
    <xf numFmtId="0" fontId="13" fillId="4" borderId="12" xfId="0" applyFont="1" applyFill="1" applyBorder="1"/>
    <xf numFmtId="49" fontId="11" fillId="0" borderId="13" xfId="0" applyNumberFormat="1" applyFont="1" applyBorder="1" applyAlignment="1">
      <alignment horizontal="center"/>
    </xf>
    <xf numFmtId="1" fontId="11" fillId="0" borderId="13" xfId="0" applyNumberFormat="1" applyFont="1" applyFill="1" applyBorder="1"/>
    <xf numFmtId="1" fontId="0" fillId="0" borderId="13" xfId="0" applyNumberFormat="1" applyFill="1" applyBorder="1"/>
    <xf numFmtId="164" fontId="0" fillId="0" borderId="13" xfId="0" applyNumberFormat="1" applyFill="1" applyBorder="1"/>
    <xf numFmtId="0" fontId="0" fillId="0" borderId="13" xfId="0" applyFill="1" applyBorder="1"/>
    <xf numFmtId="0" fontId="0" fillId="0" borderId="13" xfId="0" applyFont="1" applyFill="1" applyBorder="1"/>
    <xf numFmtId="1" fontId="0" fillId="0" borderId="13" xfId="0" applyNumberFormat="1" applyFill="1" applyBorder="1" applyAlignment="1"/>
    <xf numFmtId="164" fontId="0" fillId="0" borderId="13" xfId="0" applyNumberFormat="1" applyFill="1" applyBorder="1" applyAlignment="1"/>
    <xf numFmtId="1" fontId="0" fillId="0" borderId="13" xfId="0" applyNumberFormat="1" applyFont="1" applyFill="1" applyBorder="1"/>
    <xf numFmtId="164" fontId="11" fillId="0" borderId="13" xfId="0" applyNumberFormat="1" applyFont="1" applyBorder="1" applyAlignment="1" applyProtection="1">
      <alignment horizontal="right"/>
    </xf>
    <xf numFmtId="164" fontId="11" fillId="0" borderId="13" xfId="0" applyNumberFormat="1" applyFont="1" applyFill="1" applyBorder="1"/>
    <xf numFmtId="164" fontId="0" fillId="0" borderId="13" xfId="0" applyNumberFormat="1" applyBorder="1" applyAlignment="1" applyProtection="1"/>
    <xf numFmtId="0" fontId="0" fillId="0" borderId="13" xfId="0" applyBorder="1"/>
    <xf numFmtId="164" fontId="0" fillId="0" borderId="13" xfId="0" applyNumberFormat="1" applyBorder="1"/>
    <xf numFmtId="164" fontId="10" fillId="0" borderId="13" xfId="0" applyNumberFormat="1" applyFont="1" applyBorder="1"/>
    <xf numFmtId="164" fontId="11" fillId="0" borderId="13" xfId="0" applyNumberFormat="1" applyFont="1" applyBorder="1"/>
    <xf numFmtId="164" fontId="7" fillId="0" borderId="13" xfId="0" applyNumberFormat="1" applyFont="1" applyBorder="1"/>
    <xf numFmtId="0" fontId="0" fillId="0" borderId="13" xfId="0" applyBorder="1" applyAlignment="1">
      <alignment wrapText="1"/>
    </xf>
    <xf numFmtId="164" fontId="11" fillId="0" borderId="13" xfId="0" applyNumberFormat="1" applyFont="1" applyBorder="1" applyAlignment="1"/>
    <xf numFmtId="164" fontId="0" fillId="0" borderId="13" xfId="0" applyNumberFormat="1" applyBorder="1" applyAlignment="1"/>
    <xf numFmtId="0" fontId="11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right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51851851851864E-2"/>
          <c:y val="3.4858387799564329E-2"/>
          <c:w val="0.85629629629629733"/>
          <c:h val="0.899782135076251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41216"/>
        <c:axId val="41243008"/>
      </c:barChart>
      <c:catAx>
        <c:axId val="4124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24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243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241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1982182628062359"/>
          <c:y val="0.4238952536824877"/>
          <c:w val="0.99443207126948774"/>
          <c:h val="0.51063829787234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51851851851864E-2"/>
          <c:y val="3.4858387799564329E-2"/>
          <c:w val="0.85629629629629733"/>
          <c:h val="0.899782135076251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39744"/>
        <c:axId val="81457920"/>
      </c:barChart>
      <c:catAx>
        <c:axId val="8143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457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457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4397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1982182628062359"/>
          <c:y val="0.4238952536824877"/>
          <c:w val="0.99443207126948774"/>
          <c:h val="0.51063829787234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/>
  </sheetViews>
  <pageMargins left="0.75" right="0.75" top="1" bottom="1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7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53450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53450" cy="58197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topLeftCell="A10" workbookViewId="0">
      <selection activeCell="G62" sqref="G62"/>
    </sheetView>
  </sheetViews>
  <sheetFormatPr defaultColWidth="11.42578125" defaultRowHeight="12.75" outlineLevelCol="1"/>
  <cols>
    <col min="1" max="5" width="11.42578125" customWidth="1"/>
    <col min="6" max="6" width="14" bestFit="1" customWidth="1" outlineLevel="1"/>
    <col min="7" max="7" width="10.42578125" bestFit="1" customWidth="1" outlineLevel="1"/>
    <col min="8" max="8" width="10.28515625" bestFit="1" customWidth="1"/>
    <col min="9" max="11" width="11.42578125" customWidth="1"/>
    <col min="12" max="12" width="19.85546875" bestFit="1" customWidth="1"/>
  </cols>
  <sheetData>
    <row r="1" spans="1:12" ht="61.5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6"/>
    </row>
    <row r="2" spans="1:12" ht="15.75">
      <c r="A2" s="4" t="s">
        <v>1</v>
      </c>
      <c r="B2" s="4"/>
      <c r="C2" s="4"/>
      <c r="D2" s="4"/>
      <c r="E2" s="4"/>
      <c r="F2" s="4"/>
      <c r="G2" s="4"/>
      <c r="H2" s="2"/>
      <c r="I2" s="4" t="s">
        <v>2</v>
      </c>
      <c r="J2" s="4"/>
      <c r="K2" s="5"/>
      <c r="L2" s="5"/>
    </row>
    <row r="3" spans="1:12" ht="15.75">
      <c r="A3" s="4" t="s">
        <v>3</v>
      </c>
      <c r="B3" s="4"/>
      <c r="C3" s="4"/>
      <c r="D3" s="4"/>
      <c r="E3" s="4"/>
      <c r="F3" s="4"/>
      <c r="G3" s="4"/>
      <c r="H3" s="2"/>
      <c r="I3" s="4" t="s">
        <v>4</v>
      </c>
      <c r="J3" s="4"/>
      <c r="K3" s="5"/>
      <c r="L3" s="5"/>
    </row>
    <row r="4" spans="1:12" ht="15.75">
      <c r="A4" s="4" t="s">
        <v>5</v>
      </c>
      <c r="B4" s="4"/>
      <c r="C4" s="4"/>
      <c r="D4" s="4"/>
      <c r="E4" s="4"/>
      <c r="F4" s="5"/>
      <c r="G4" s="4"/>
      <c r="H4" s="2"/>
      <c r="I4" s="6" t="s">
        <v>6</v>
      </c>
      <c r="J4" s="4" t="s">
        <v>7</v>
      </c>
      <c r="K4" s="2"/>
      <c r="L4" s="2"/>
    </row>
    <row r="5" spans="1:12" ht="15.75">
      <c r="A5" s="7"/>
      <c r="B5" s="7"/>
      <c r="C5" s="7"/>
      <c r="D5" s="7"/>
      <c r="E5" s="7"/>
      <c r="F5" s="8"/>
      <c r="G5" s="7"/>
      <c r="H5" s="2"/>
      <c r="I5" s="6" t="s">
        <v>8</v>
      </c>
      <c r="J5" s="4" t="s">
        <v>9</v>
      </c>
      <c r="K5" s="5"/>
      <c r="L5" s="7"/>
    </row>
    <row r="6" spans="1:12" ht="15" thickBot="1">
      <c r="A6" s="9"/>
      <c r="B6" s="2"/>
      <c r="C6" s="2"/>
      <c r="D6" s="2"/>
      <c r="E6" s="2"/>
      <c r="F6" s="2"/>
      <c r="G6" s="2"/>
      <c r="H6" s="2"/>
      <c r="I6" s="2"/>
      <c r="J6" s="10"/>
      <c r="K6" s="2"/>
      <c r="L6" s="2"/>
    </row>
    <row r="7" spans="1:12" ht="15">
      <c r="A7" s="14" t="s">
        <v>10</v>
      </c>
      <c r="B7" s="33" t="s">
        <v>29</v>
      </c>
      <c r="C7" s="15"/>
      <c r="D7" s="15"/>
      <c r="E7" s="15"/>
      <c r="F7" s="15"/>
      <c r="G7" s="15"/>
      <c r="H7" s="15"/>
      <c r="I7" s="15"/>
      <c r="J7" s="15"/>
      <c r="K7" s="15" t="s">
        <v>11</v>
      </c>
      <c r="L7" s="34">
        <v>20140517</v>
      </c>
    </row>
    <row r="8" spans="1:12">
      <c r="A8" s="16" t="s">
        <v>12</v>
      </c>
      <c r="B8" s="32" t="s">
        <v>50</v>
      </c>
      <c r="C8" s="11"/>
      <c r="D8" s="11"/>
      <c r="E8" s="12"/>
      <c r="F8" s="12"/>
      <c r="G8" s="11"/>
      <c r="H8" s="11"/>
      <c r="I8" s="11"/>
      <c r="J8" s="11"/>
      <c r="K8" s="11" t="s">
        <v>30</v>
      </c>
      <c r="L8" s="31" t="s">
        <v>72</v>
      </c>
    </row>
    <row r="9" spans="1:12" ht="13.5" thickBot="1">
      <c r="A9" s="17" t="s">
        <v>13</v>
      </c>
      <c r="B9" s="18">
        <v>2E-3</v>
      </c>
      <c r="C9" s="18"/>
      <c r="D9" s="18"/>
      <c r="E9" s="19"/>
      <c r="F9" s="19" t="s">
        <v>14</v>
      </c>
      <c r="G9" s="19">
        <v>0.50060000000000004</v>
      </c>
      <c r="H9" s="19"/>
      <c r="I9" s="19"/>
      <c r="J9" s="19"/>
      <c r="K9" s="18" t="s">
        <v>15</v>
      </c>
      <c r="L9" s="23" t="s">
        <v>51</v>
      </c>
    </row>
    <row r="10" spans="1: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s="13" customFormat="1">
      <c r="A12" s="20" t="s">
        <v>16</v>
      </c>
      <c r="B12" s="21" t="s">
        <v>28</v>
      </c>
      <c r="C12" s="21" t="s">
        <v>17</v>
      </c>
      <c r="D12" s="21"/>
      <c r="E12" s="21" t="s">
        <v>18</v>
      </c>
      <c r="F12" s="21" t="s">
        <v>19</v>
      </c>
      <c r="G12" s="21" t="s">
        <v>20</v>
      </c>
      <c r="H12" s="22"/>
      <c r="I12" s="22" t="s">
        <v>21</v>
      </c>
      <c r="J12" s="22"/>
      <c r="K12" s="21" t="s">
        <v>22</v>
      </c>
      <c r="L12" s="25"/>
    </row>
    <row r="13" spans="1:12" s="13" customFormat="1" ht="12.75" customHeight="1">
      <c r="A13" s="27"/>
      <c r="B13" s="27"/>
      <c r="C13" s="27"/>
      <c r="D13" s="27"/>
      <c r="E13" s="28" t="s">
        <v>23</v>
      </c>
      <c r="F13" s="28" t="s">
        <v>24</v>
      </c>
      <c r="G13" s="28" t="s">
        <v>24</v>
      </c>
      <c r="H13" s="28" t="s">
        <v>25</v>
      </c>
      <c r="I13" s="28" t="s">
        <v>26</v>
      </c>
      <c r="J13" s="28" t="s">
        <v>27</v>
      </c>
      <c r="K13" s="29"/>
      <c r="L13" s="30"/>
    </row>
    <row r="14" spans="1:12" s="13" customFormat="1">
      <c r="A14" s="35" t="s">
        <v>61</v>
      </c>
      <c r="B14" s="36">
        <v>11</v>
      </c>
      <c r="C14" s="37"/>
      <c r="D14" s="37" t="s">
        <v>58</v>
      </c>
      <c r="E14" s="35" t="s">
        <v>69</v>
      </c>
      <c r="F14" s="38">
        <v>144.518</v>
      </c>
      <c r="G14" s="38">
        <v>0.40200000000000002</v>
      </c>
      <c r="H14" s="38">
        <f>(50/(($F14-2)*($G$9-$B$9)))*($G14-$B$9)-0.0016</f>
        <v>0.27985437404780816</v>
      </c>
      <c r="I14" s="38">
        <f>16*$H14</f>
        <v>4.4776699847649306</v>
      </c>
      <c r="J14" s="38">
        <f>11.2*$H14</f>
        <v>3.1343689893354512</v>
      </c>
      <c r="K14" s="59"/>
      <c r="L14" s="59"/>
    </row>
    <row r="15" spans="1:12" s="13" customFormat="1">
      <c r="A15" s="35" t="s">
        <v>47</v>
      </c>
      <c r="B15" s="36">
        <v>11</v>
      </c>
      <c r="C15" s="37"/>
      <c r="D15" s="37" t="s">
        <v>58</v>
      </c>
      <c r="E15" s="35" t="s">
        <v>69</v>
      </c>
      <c r="F15" s="38">
        <v>144.24199999999999</v>
      </c>
      <c r="G15" s="38">
        <v>0.40100000000000002</v>
      </c>
      <c r="H15" s="38">
        <f t="shared" ref="H15:H61" si="0">(50/(($F15-2)*($G$9-$B$9)))*($G15-$B$9)-0.0016</f>
        <v>0.27969549425868712</v>
      </c>
      <c r="I15" s="38">
        <f t="shared" ref="I15:I61" si="1">16*$H15</f>
        <v>4.4751279081389939</v>
      </c>
      <c r="J15" s="38">
        <f t="shared" ref="J15:J61" si="2">11.2*$H15</f>
        <v>3.1325895356972957</v>
      </c>
      <c r="K15" s="59"/>
      <c r="L15" s="59"/>
    </row>
    <row r="16" spans="1:12" s="13" customFormat="1">
      <c r="A16" s="35" t="s">
        <v>52</v>
      </c>
      <c r="B16" s="36">
        <v>11</v>
      </c>
      <c r="C16" s="37"/>
      <c r="D16" s="37" t="s">
        <v>59</v>
      </c>
      <c r="E16" s="35" t="s">
        <v>68</v>
      </c>
      <c r="F16" s="38">
        <v>144.74100000000001</v>
      </c>
      <c r="G16" s="38">
        <v>1.0489999999999999</v>
      </c>
      <c r="H16" s="38">
        <f t="shared" si="0"/>
        <v>0.73395588900755826</v>
      </c>
      <c r="I16" s="38">
        <f t="shared" si="1"/>
        <v>11.743294224120932</v>
      </c>
      <c r="J16" s="38">
        <f t="shared" si="2"/>
        <v>8.2203059568846513</v>
      </c>
      <c r="K16" s="49"/>
      <c r="L16" s="48"/>
    </row>
    <row r="17" spans="1:15" s="13" customFormat="1">
      <c r="A17" s="35" t="s">
        <v>62</v>
      </c>
      <c r="B17" s="36">
        <v>11</v>
      </c>
      <c r="C17" s="39"/>
      <c r="D17" s="39" t="s">
        <v>59</v>
      </c>
      <c r="E17" s="35" t="s">
        <v>68</v>
      </c>
      <c r="F17" s="38">
        <v>142.55699999999999</v>
      </c>
      <c r="G17" s="38">
        <v>0.93</v>
      </c>
      <c r="H17" s="38">
        <f t="shared" si="0"/>
        <v>0.66048420494792581</v>
      </c>
      <c r="I17" s="38">
        <f t="shared" si="1"/>
        <v>10.567747279166813</v>
      </c>
      <c r="J17" s="38">
        <f t="shared" si="2"/>
        <v>7.3974230954167686</v>
      </c>
      <c r="K17" s="50"/>
      <c r="L17" s="48"/>
    </row>
    <row r="18" spans="1:15" s="13" customFormat="1">
      <c r="A18" s="35" t="s">
        <v>38</v>
      </c>
      <c r="B18" s="36">
        <v>11</v>
      </c>
      <c r="C18" s="37"/>
      <c r="D18" s="37" t="s">
        <v>60</v>
      </c>
      <c r="E18" s="35" t="s">
        <v>31</v>
      </c>
      <c r="F18" s="38">
        <v>140.27000000000001</v>
      </c>
      <c r="G18" s="38">
        <v>0.97599999999999998</v>
      </c>
      <c r="H18" s="38">
        <f t="shared" si="0"/>
        <v>0.70479680162094693</v>
      </c>
      <c r="I18" s="38">
        <f t="shared" si="1"/>
        <v>11.276748825935151</v>
      </c>
      <c r="J18" s="38">
        <f t="shared" si="2"/>
        <v>7.8937241781546055</v>
      </c>
      <c r="K18" s="51"/>
      <c r="L18" s="48"/>
    </row>
    <row r="19" spans="1:15" s="13" customFormat="1">
      <c r="A19" s="35" t="s">
        <v>33</v>
      </c>
      <c r="B19" s="36">
        <v>11</v>
      </c>
      <c r="C19" s="37"/>
      <c r="D19" s="37" t="s">
        <v>60</v>
      </c>
      <c r="E19" s="35" t="s">
        <v>31</v>
      </c>
      <c r="F19" s="38">
        <v>141.76</v>
      </c>
      <c r="G19" s="38">
        <v>0.98699999999999999</v>
      </c>
      <c r="H19" s="38">
        <f t="shared" si="0"/>
        <v>0.70515854613869022</v>
      </c>
      <c r="I19" s="38">
        <f t="shared" si="1"/>
        <v>11.282536738219044</v>
      </c>
      <c r="J19" s="38">
        <f t="shared" si="2"/>
        <v>7.8977757167533298</v>
      </c>
      <c r="K19" s="49"/>
      <c r="L19" s="48"/>
    </row>
    <row r="20" spans="1:15" s="13" customFormat="1">
      <c r="A20" s="35" t="s">
        <v>53</v>
      </c>
      <c r="B20" s="36">
        <v>13</v>
      </c>
      <c r="C20" s="37"/>
      <c r="D20" s="37" t="s">
        <v>58</v>
      </c>
      <c r="E20" s="35" t="s">
        <v>70</v>
      </c>
      <c r="F20" s="38">
        <v>145.661</v>
      </c>
      <c r="G20" s="38">
        <v>0.36199999999999999</v>
      </c>
      <c r="H20" s="38">
        <f t="shared" si="0"/>
        <v>0.24969355240803676</v>
      </c>
      <c r="I20" s="38">
        <f t="shared" si="1"/>
        <v>3.9950968385285881</v>
      </c>
      <c r="J20" s="38">
        <f t="shared" si="2"/>
        <v>2.7965677869700114</v>
      </c>
      <c r="K20" s="52"/>
      <c r="L20" s="52"/>
    </row>
    <row r="21" spans="1:15" s="13" customFormat="1">
      <c r="A21" s="35" t="s">
        <v>63</v>
      </c>
      <c r="B21" s="36">
        <v>13</v>
      </c>
      <c r="C21" s="37"/>
      <c r="D21" s="37" t="s">
        <v>58</v>
      </c>
      <c r="E21" s="35" t="s">
        <v>70</v>
      </c>
      <c r="F21" s="38">
        <v>147.77500000000001</v>
      </c>
      <c r="G21" s="38">
        <v>0.38</v>
      </c>
      <c r="H21" s="38">
        <f t="shared" si="0"/>
        <v>0.25843181055815828</v>
      </c>
      <c r="I21" s="38">
        <f t="shared" si="1"/>
        <v>4.1349089689305325</v>
      </c>
      <c r="J21" s="38">
        <f t="shared" si="2"/>
        <v>2.8944362782513724</v>
      </c>
      <c r="K21" s="48"/>
      <c r="L21" s="48"/>
    </row>
    <row r="22" spans="1:15" s="13" customFormat="1">
      <c r="A22" s="35" t="s">
        <v>39</v>
      </c>
      <c r="B22" s="36">
        <v>13</v>
      </c>
      <c r="C22" s="40"/>
      <c r="D22" s="37" t="s">
        <v>59</v>
      </c>
      <c r="E22" s="35" t="s">
        <v>68</v>
      </c>
      <c r="F22" s="38">
        <v>142.58600000000001</v>
      </c>
      <c r="G22" s="38">
        <v>1.03</v>
      </c>
      <c r="H22" s="38">
        <f t="shared" si="0"/>
        <v>0.73167819423699354</v>
      </c>
      <c r="I22" s="38">
        <f t="shared" si="1"/>
        <v>11.706851107791897</v>
      </c>
      <c r="J22" s="38">
        <f t="shared" si="2"/>
        <v>8.1947957754543275</v>
      </c>
      <c r="K22" s="48"/>
      <c r="L22" s="48"/>
    </row>
    <row r="23" spans="1:15" s="13" customFormat="1">
      <c r="A23" s="35" t="s">
        <v>36</v>
      </c>
      <c r="B23" s="36">
        <v>13</v>
      </c>
      <c r="C23" s="37"/>
      <c r="D23" s="39" t="s">
        <v>59</v>
      </c>
      <c r="E23" s="35" t="s">
        <v>68</v>
      </c>
      <c r="F23" s="38">
        <v>144.03299999999999</v>
      </c>
      <c r="G23" s="38">
        <v>1.036</v>
      </c>
      <c r="H23" s="38">
        <f t="shared" si="0"/>
        <v>0.72844395409665497</v>
      </c>
      <c r="I23" s="38">
        <f t="shared" si="1"/>
        <v>11.655103265546479</v>
      </c>
      <c r="J23" s="38">
        <f t="shared" si="2"/>
        <v>8.1585722858825349</v>
      </c>
      <c r="K23" s="59"/>
      <c r="L23" s="59"/>
    </row>
    <row r="24" spans="1:15" s="13" customFormat="1">
      <c r="A24" s="35" t="s">
        <v>64</v>
      </c>
      <c r="B24" s="36">
        <v>13</v>
      </c>
      <c r="C24" s="37"/>
      <c r="D24" s="37" t="s">
        <v>60</v>
      </c>
      <c r="E24" s="35" t="s">
        <v>31</v>
      </c>
      <c r="F24" s="38">
        <v>138.304</v>
      </c>
      <c r="G24" s="38">
        <v>0.90800000000000003</v>
      </c>
      <c r="H24" s="38">
        <f t="shared" si="0"/>
        <v>0.66495705113889259</v>
      </c>
      <c r="I24" s="38">
        <f t="shared" si="1"/>
        <v>10.639312818222281</v>
      </c>
      <c r="J24" s="38">
        <f t="shared" si="2"/>
        <v>7.4475189727555966</v>
      </c>
      <c r="K24" s="53"/>
      <c r="L24" s="54"/>
      <c r="M24" s="24"/>
      <c r="N24" s="24"/>
      <c r="O24" s="24"/>
    </row>
    <row r="25" spans="1:15" s="13" customFormat="1">
      <c r="A25" s="35" t="s">
        <v>40</v>
      </c>
      <c r="B25" s="36">
        <v>13</v>
      </c>
      <c r="C25" s="41"/>
      <c r="D25" s="37" t="s">
        <v>60</v>
      </c>
      <c r="E25" s="35" t="s">
        <v>31</v>
      </c>
      <c r="F25" s="42">
        <v>145.50399999999999</v>
      </c>
      <c r="G25" s="42">
        <v>0.96899999999999997</v>
      </c>
      <c r="H25" s="42">
        <f t="shared" si="0"/>
        <v>0.67414088706042208</v>
      </c>
      <c r="I25" s="42">
        <f t="shared" si="1"/>
        <v>10.786254192966753</v>
      </c>
      <c r="J25" s="42">
        <f t="shared" si="2"/>
        <v>7.5503779350767264</v>
      </c>
      <c r="K25" s="59"/>
      <c r="L25" s="59"/>
    </row>
    <row r="26" spans="1:15" s="13" customFormat="1">
      <c r="A26" s="35" t="s">
        <v>55</v>
      </c>
      <c r="B26" s="37">
        <v>16</v>
      </c>
      <c r="C26" s="37"/>
      <c r="D26" s="37" t="s">
        <v>58</v>
      </c>
      <c r="E26" s="35" t="s">
        <v>54</v>
      </c>
      <c r="F26" s="38">
        <v>144.33699999999999</v>
      </c>
      <c r="G26" s="38">
        <v>0.42199999999999999</v>
      </c>
      <c r="H26" s="38">
        <f t="shared" si="0"/>
        <v>0.29430289386858516</v>
      </c>
      <c r="I26" s="38">
        <f t="shared" si="1"/>
        <v>4.7088463018973625</v>
      </c>
      <c r="J26" s="38">
        <f t="shared" si="2"/>
        <v>3.2961924113281538</v>
      </c>
      <c r="K26" s="49"/>
      <c r="L26" s="48"/>
    </row>
    <row r="27" spans="1:15" s="13" customFormat="1">
      <c r="A27" s="35" t="s">
        <v>65</v>
      </c>
      <c r="B27" s="37">
        <v>16</v>
      </c>
      <c r="C27" s="37"/>
      <c r="D27" s="37" t="s">
        <v>58</v>
      </c>
      <c r="E27" s="35" t="s">
        <v>54</v>
      </c>
      <c r="F27" s="38">
        <v>141.66800000000001</v>
      </c>
      <c r="G27" s="38">
        <v>0.42</v>
      </c>
      <c r="H27" s="38">
        <f t="shared" si="0"/>
        <v>0.29852149262658645</v>
      </c>
      <c r="I27" s="38">
        <f t="shared" si="1"/>
        <v>4.7763438820253832</v>
      </c>
      <c r="J27" s="38">
        <f t="shared" si="2"/>
        <v>3.343440717417768</v>
      </c>
      <c r="K27" s="48"/>
      <c r="L27" s="48"/>
    </row>
    <row r="28" spans="1:15" s="24" customFormat="1">
      <c r="A28" s="35" t="s">
        <v>34</v>
      </c>
      <c r="B28" s="37">
        <v>16</v>
      </c>
      <c r="C28" s="43"/>
      <c r="D28" s="37" t="s">
        <v>59</v>
      </c>
      <c r="E28" s="35" t="s">
        <v>68</v>
      </c>
      <c r="F28" s="44">
        <v>140.25899999999999</v>
      </c>
      <c r="G28" s="45">
        <v>0.94899999999999995</v>
      </c>
      <c r="H28" s="45">
        <f t="shared" si="0"/>
        <v>0.68526960366190637</v>
      </c>
      <c r="I28" s="45">
        <f t="shared" si="1"/>
        <v>10.964313658590502</v>
      </c>
      <c r="J28" s="45">
        <f t="shared" si="2"/>
        <v>7.6750195610133511</v>
      </c>
      <c r="K28" s="50"/>
      <c r="L28" s="50"/>
      <c r="M28" s="13"/>
      <c r="N28" s="13"/>
      <c r="O28" s="13"/>
    </row>
    <row r="29" spans="1:15" s="13" customFormat="1">
      <c r="A29" s="35" t="s">
        <v>46</v>
      </c>
      <c r="B29" s="37">
        <v>16</v>
      </c>
      <c r="C29" s="39"/>
      <c r="D29" s="39" t="s">
        <v>59</v>
      </c>
      <c r="E29" s="35" t="s">
        <v>68</v>
      </c>
      <c r="F29" s="46">
        <v>138.304</v>
      </c>
      <c r="G29" s="38">
        <v>0.93</v>
      </c>
      <c r="H29" s="38">
        <f t="shared" si="0"/>
        <v>0.68114276319745293</v>
      </c>
      <c r="I29" s="38">
        <f t="shared" si="1"/>
        <v>10.898284211159247</v>
      </c>
      <c r="J29" s="38">
        <f t="shared" si="2"/>
        <v>7.6287989478114726</v>
      </c>
      <c r="K29" s="51"/>
      <c r="L29" s="48"/>
    </row>
    <row r="30" spans="1:15" s="13" customFormat="1">
      <c r="A30" s="35" t="s">
        <v>45</v>
      </c>
      <c r="B30" s="37">
        <v>16</v>
      </c>
      <c r="C30" s="43"/>
      <c r="D30" s="37" t="s">
        <v>60</v>
      </c>
      <c r="E30" s="35" t="s">
        <v>31</v>
      </c>
      <c r="F30" s="38">
        <v>139.30600000000001</v>
      </c>
      <c r="G30" s="38">
        <v>0.91200000000000003</v>
      </c>
      <c r="H30" s="38">
        <f t="shared" si="0"/>
        <v>0.66301418614802743</v>
      </c>
      <c r="I30" s="38">
        <f t="shared" si="1"/>
        <v>10.608226978368439</v>
      </c>
      <c r="J30" s="38">
        <f t="shared" si="2"/>
        <v>7.425758884857907</v>
      </c>
      <c r="K30" s="47"/>
      <c r="L30" s="47"/>
    </row>
    <row r="31" spans="1:15" s="13" customFormat="1">
      <c r="A31" s="35" t="s">
        <v>44</v>
      </c>
      <c r="B31" s="37">
        <v>16</v>
      </c>
      <c r="C31" s="43"/>
      <c r="D31" s="37" t="s">
        <v>60</v>
      </c>
      <c r="E31" s="35" t="s">
        <v>31</v>
      </c>
      <c r="F31" s="38">
        <v>136.59</v>
      </c>
      <c r="G31" s="38">
        <v>0.91200000000000003</v>
      </c>
      <c r="H31" s="38">
        <f t="shared" si="0"/>
        <v>0.67642597104718827</v>
      </c>
      <c r="I31" s="38">
        <f t="shared" si="1"/>
        <v>10.822815536755012</v>
      </c>
      <c r="J31" s="38">
        <f t="shared" si="2"/>
        <v>7.5759708757285082</v>
      </c>
      <c r="K31" s="47"/>
      <c r="L31" s="47"/>
    </row>
    <row r="32" spans="1:15" s="13" customFormat="1">
      <c r="A32" s="35" t="s">
        <v>37</v>
      </c>
      <c r="B32" s="37">
        <v>18</v>
      </c>
      <c r="C32" s="43"/>
      <c r="D32" s="37" t="s">
        <v>58</v>
      </c>
      <c r="E32" s="35" t="s">
        <v>71</v>
      </c>
      <c r="F32" s="38">
        <v>141.08500000000001</v>
      </c>
      <c r="G32" s="38">
        <v>0.57799999999999996</v>
      </c>
      <c r="H32" s="38">
        <f t="shared" si="0"/>
        <v>0.41369807565147609</v>
      </c>
      <c r="I32" s="38">
        <f t="shared" si="1"/>
        <v>6.6191692104236175</v>
      </c>
      <c r="J32" s="38">
        <f t="shared" si="2"/>
        <v>4.6334184472965321</v>
      </c>
      <c r="K32" s="47"/>
      <c r="L32" s="47"/>
    </row>
    <row r="33" spans="1:15" s="13" customFormat="1">
      <c r="A33" s="35" t="s">
        <v>32</v>
      </c>
      <c r="B33" s="37">
        <v>18</v>
      </c>
      <c r="C33" s="47"/>
      <c r="D33" s="37" t="s">
        <v>58</v>
      </c>
      <c r="E33" s="35" t="s">
        <v>71</v>
      </c>
      <c r="F33" s="38">
        <v>139.48599999999999</v>
      </c>
      <c r="G33" s="45">
        <v>0.55600000000000005</v>
      </c>
      <c r="H33" s="38">
        <f t="shared" si="0"/>
        <v>0.40248154688881455</v>
      </c>
      <c r="I33" s="38">
        <f t="shared" si="1"/>
        <v>6.4397047502210327</v>
      </c>
      <c r="J33" s="38">
        <f t="shared" si="2"/>
        <v>4.5077933251547222</v>
      </c>
      <c r="K33" s="47"/>
      <c r="L33" s="47"/>
    </row>
    <row r="34" spans="1:15" s="13" customFormat="1">
      <c r="A34" s="35" t="s">
        <v>48</v>
      </c>
      <c r="B34" s="37">
        <v>18</v>
      </c>
      <c r="C34" s="39"/>
      <c r="D34" s="37" t="s">
        <v>59</v>
      </c>
      <c r="E34" s="35" t="s">
        <v>68</v>
      </c>
      <c r="F34" s="38">
        <v>140.54499999999999</v>
      </c>
      <c r="G34" s="38">
        <v>1.034</v>
      </c>
      <c r="H34" s="38">
        <f t="shared" si="0"/>
        <v>0.74537586603491612</v>
      </c>
      <c r="I34" s="38">
        <f t="shared" si="1"/>
        <v>11.926013856558658</v>
      </c>
      <c r="J34" s="38">
        <f t="shared" si="2"/>
        <v>8.3482096995910595</v>
      </c>
      <c r="K34" s="47"/>
      <c r="L34" s="47"/>
    </row>
    <row r="35" spans="1:15" s="13" customFormat="1">
      <c r="A35" s="35" t="s">
        <v>42</v>
      </c>
      <c r="B35" s="37">
        <v>18</v>
      </c>
      <c r="C35" s="39"/>
      <c r="D35" s="39" t="s">
        <v>59</v>
      </c>
      <c r="E35" s="35" t="s">
        <v>68</v>
      </c>
      <c r="F35" s="38">
        <v>142.92099999999999</v>
      </c>
      <c r="G35" s="38">
        <v>1.0489999999999999</v>
      </c>
      <c r="H35" s="38">
        <f t="shared" si="0"/>
        <v>0.74345562089985096</v>
      </c>
      <c r="I35" s="38">
        <f t="shared" si="1"/>
        <v>11.895289934397615</v>
      </c>
      <c r="J35" s="38">
        <f t="shared" si="2"/>
        <v>8.3267029540783302</v>
      </c>
      <c r="K35" s="47"/>
      <c r="L35" s="47"/>
    </row>
    <row r="36" spans="1:15" s="13" customFormat="1">
      <c r="A36" s="35" t="s">
        <v>57</v>
      </c>
      <c r="B36" s="37">
        <v>18</v>
      </c>
      <c r="C36" s="47"/>
      <c r="D36" s="37" t="s">
        <v>60</v>
      </c>
      <c r="E36" s="35" t="s">
        <v>31</v>
      </c>
      <c r="F36" s="38">
        <v>145.94999999999999</v>
      </c>
      <c r="G36" s="38">
        <v>0.91300000000000003</v>
      </c>
      <c r="H36" s="38">
        <f t="shared" si="0"/>
        <v>0.63303561118056573</v>
      </c>
      <c r="I36" s="38">
        <f t="shared" si="1"/>
        <v>10.128569778889052</v>
      </c>
      <c r="J36" s="38">
        <f t="shared" si="2"/>
        <v>7.0899988452223353</v>
      </c>
      <c r="K36" s="47"/>
      <c r="L36" s="47"/>
    </row>
    <row r="37" spans="1:15" s="13" customFormat="1">
      <c r="A37" s="35" t="s">
        <v>35</v>
      </c>
      <c r="B37" s="37">
        <v>18</v>
      </c>
      <c r="C37" s="47"/>
      <c r="D37" s="37" t="s">
        <v>60</v>
      </c>
      <c r="E37" s="35" t="s">
        <v>31</v>
      </c>
      <c r="F37" s="47">
        <v>142.721</v>
      </c>
      <c r="G37" s="47">
        <v>0.87</v>
      </c>
      <c r="H37" s="38">
        <f t="shared" si="0"/>
        <v>0.61695531457837693</v>
      </c>
      <c r="I37" s="38">
        <f t="shared" si="1"/>
        <v>9.8712850332540309</v>
      </c>
      <c r="J37" s="38">
        <f t="shared" si="2"/>
        <v>6.9098995232778213</v>
      </c>
      <c r="K37" s="47"/>
      <c r="L37" s="47"/>
      <c r="M37"/>
      <c r="N37"/>
      <c r="O37"/>
    </row>
    <row r="38" spans="1:15" s="13" customFormat="1">
      <c r="A38" s="35" t="s">
        <v>66</v>
      </c>
      <c r="B38" s="37">
        <v>20</v>
      </c>
      <c r="C38" s="47"/>
      <c r="D38" s="37" t="s">
        <v>58</v>
      </c>
      <c r="E38" s="35" t="s">
        <v>61</v>
      </c>
      <c r="F38" s="38">
        <v>145.13800000000001</v>
      </c>
      <c r="G38" s="38">
        <v>0.40899999999999997</v>
      </c>
      <c r="H38" s="38">
        <f t="shared" si="0"/>
        <v>0.28353937587471578</v>
      </c>
      <c r="I38" s="38">
        <f t="shared" si="1"/>
        <v>4.5366300139954525</v>
      </c>
      <c r="J38" s="38">
        <f t="shared" si="2"/>
        <v>3.1756410097968164</v>
      </c>
      <c r="K38" s="47"/>
      <c r="L38" s="47"/>
      <c r="M38"/>
      <c r="N38"/>
      <c r="O38"/>
    </row>
    <row r="39" spans="1:15" s="13" customFormat="1">
      <c r="A39" s="35" t="s">
        <v>56</v>
      </c>
      <c r="B39" s="37">
        <v>20</v>
      </c>
      <c r="C39" s="47"/>
      <c r="D39" s="37" t="s">
        <v>58</v>
      </c>
      <c r="E39" s="35" t="s">
        <v>61</v>
      </c>
      <c r="F39" s="38">
        <v>145.661</v>
      </c>
      <c r="G39" s="38">
        <v>0.41799999999999998</v>
      </c>
      <c r="H39" s="38">
        <f t="shared" si="0"/>
        <v>0.28878366056039806</v>
      </c>
      <c r="I39" s="38">
        <f t="shared" si="1"/>
        <v>4.6205385689663689</v>
      </c>
      <c r="J39" s="38">
        <f t="shared" si="2"/>
        <v>3.2343769982764581</v>
      </c>
      <c r="K39" s="47"/>
      <c r="L39" s="47"/>
      <c r="M39"/>
      <c r="N39"/>
      <c r="O39"/>
    </row>
    <row r="40" spans="1:15" s="13" customFormat="1">
      <c r="A40" s="35" t="s">
        <v>49</v>
      </c>
      <c r="B40" s="37">
        <v>20</v>
      </c>
      <c r="C40" s="47"/>
      <c r="D40" s="37" t="s">
        <v>59</v>
      </c>
      <c r="E40" s="35" t="s">
        <v>68</v>
      </c>
      <c r="F40" s="38">
        <v>145.64599999999999</v>
      </c>
      <c r="G40" s="38">
        <v>0.79500000000000004</v>
      </c>
      <c r="H40" s="38">
        <f t="shared" si="0"/>
        <v>0.55200165586011096</v>
      </c>
      <c r="I40" s="38">
        <f t="shared" si="1"/>
        <v>8.8320264937617754</v>
      </c>
      <c r="J40" s="38">
        <f t="shared" si="2"/>
        <v>6.1824185456332428</v>
      </c>
      <c r="K40" s="47"/>
      <c r="L40" s="47"/>
      <c r="M40"/>
      <c r="N40"/>
      <c r="O40"/>
    </row>
    <row r="41" spans="1:15" s="13" customFormat="1">
      <c r="A41" s="35" t="s">
        <v>43</v>
      </c>
      <c r="B41" s="37">
        <v>20</v>
      </c>
      <c r="C41" s="47"/>
      <c r="D41" s="39" t="s">
        <v>59</v>
      </c>
      <c r="E41" s="35" t="s">
        <v>68</v>
      </c>
      <c r="F41" s="47">
        <v>147.72399999999999</v>
      </c>
      <c r="G41" s="48">
        <v>0.80700000000000005</v>
      </c>
      <c r="H41" s="38">
        <f t="shared" si="0"/>
        <v>0.55236525549736404</v>
      </c>
      <c r="I41" s="38">
        <f t="shared" si="1"/>
        <v>8.8378440879578246</v>
      </c>
      <c r="J41" s="38">
        <f t="shared" si="2"/>
        <v>6.1864908615704772</v>
      </c>
      <c r="K41" s="47"/>
      <c r="L41" s="47"/>
      <c r="M41"/>
      <c r="N41"/>
      <c r="O41"/>
    </row>
    <row r="42" spans="1:15" s="13" customFormat="1">
      <c r="A42" s="35" t="s">
        <v>67</v>
      </c>
      <c r="B42" s="37">
        <v>20</v>
      </c>
      <c r="C42" s="47"/>
      <c r="D42" s="37" t="s">
        <v>60</v>
      </c>
      <c r="E42" s="35" t="s">
        <v>31</v>
      </c>
      <c r="F42" s="38">
        <v>145.63499999999999</v>
      </c>
      <c r="G42" s="38">
        <v>0.879</v>
      </c>
      <c r="H42" s="38">
        <f t="shared" si="0"/>
        <v>0.61068982837467234</v>
      </c>
      <c r="I42" s="38">
        <f t="shared" si="1"/>
        <v>9.7710372539947574</v>
      </c>
      <c r="J42" s="38">
        <f t="shared" si="2"/>
        <v>6.83972607779633</v>
      </c>
      <c r="K42" s="47"/>
      <c r="L42" s="47"/>
      <c r="M42"/>
      <c r="N42"/>
      <c r="O42"/>
    </row>
    <row r="43" spans="1:15">
      <c r="A43" s="35" t="s">
        <v>41</v>
      </c>
      <c r="B43" s="37">
        <v>20</v>
      </c>
      <c r="C43" s="47"/>
      <c r="D43" s="37" t="s">
        <v>60</v>
      </c>
      <c r="E43" s="35" t="s">
        <v>31</v>
      </c>
      <c r="F43" s="38">
        <v>136.785</v>
      </c>
      <c r="G43" s="38">
        <v>0.86599999999999999</v>
      </c>
      <c r="H43" s="38">
        <f t="shared" si="0"/>
        <v>0.64122078330658705</v>
      </c>
      <c r="I43" s="38">
        <f t="shared" si="1"/>
        <v>10.259532532905393</v>
      </c>
      <c r="J43" s="38">
        <f t="shared" si="2"/>
        <v>7.1816727730337746</v>
      </c>
      <c r="K43" s="47"/>
      <c r="L43" s="47"/>
    </row>
    <row r="44" spans="1:15">
      <c r="A44" s="55">
        <v>41</v>
      </c>
      <c r="B44" s="56">
        <v>23</v>
      </c>
      <c r="C44" s="47"/>
      <c r="D44" s="37" t="s">
        <v>58</v>
      </c>
      <c r="E44" s="57">
        <v>14</v>
      </c>
      <c r="F44" s="38">
        <v>139.476</v>
      </c>
      <c r="G44" s="38">
        <v>0.30299999999999999</v>
      </c>
      <c r="H44" s="38">
        <f t="shared" si="0"/>
        <v>0.21796208099312253</v>
      </c>
      <c r="I44" s="38">
        <f t="shared" si="1"/>
        <v>3.4873932958899605</v>
      </c>
      <c r="J44" s="38">
        <f t="shared" si="2"/>
        <v>2.4411753071229723</v>
      </c>
      <c r="K44" s="47"/>
      <c r="L44" s="47"/>
    </row>
    <row r="45" spans="1:15">
      <c r="A45" s="55">
        <v>39</v>
      </c>
      <c r="B45" s="56">
        <v>23</v>
      </c>
      <c r="C45" s="47"/>
      <c r="D45" s="37" t="s">
        <v>58</v>
      </c>
      <c r="E45" s="57">
        <v>14</v>
      </c>
      <c r="F45" s="38">
        <v>143.441</v>
      </c>
      <c r="G45" s="38">
        <v>0.312</v>
      </c>
      <c r="H45" s="38">
        <f t="shared" si="0"/>
        <v>0.21818806514675931</v>
      </c>
      <c r="I45" s="38">
        <f t="shared" si="1"/>
        <v>3.491009042348149</v>
      </c>
      <c r="J45" s="38">
        <f t="shared" si="2"/>
        <v>2.443706329643704</v>
      </c>
      <c r="K45" s="47"/>
      <c r="L45" s="47"/>
    </row>
    <row r="46" spans="1:15">
      <c r="A46" s="55">
        <v>68</v>
      </c>
      <c r="B46" s="56">
        <v>23</v>
      </c>
      <c r="C46" s="47"/>
      <c r="D46" s="37" t="s">
        <v>59</v>
      </c>
      <c r="E46" s="57">
        <v>5</v>
      </c>
      <c r="F46" s="38">
        <v>139.762</v>
      </c>
      <c r="G46" s="38">
        <v>1.0449999999999999</v>
      </c>
      <c r="H46" s="38">
        <f t="shared" si="0"/>
        <v>0.75762866979299393</v>
      </c>
      <c r="I46" s="38">
        <f t="shared" si="1"/>
        <v>12.122058716687903</v>
      </c>
      <c r="J46" s="38">
        <f t="shared" si="2"/>
        <v>8.4854411016815305</v>
      </c>
      <c r="K46" s="47"/>
      <c r="L46" s="47"/>
    </row>
    <row r="47" spans="1:15">
      <c r="A47" s="55">
        <v>23</v>
      </c>
      <c r="B47" s="56">
        <v>23</v>
      </c>
      <c r="C47" s="47"/>
      <c r="D47" s="39" t="s">
        <v>59</v>
      </c>
      <c r="E47" s="57">
        <v>5</v>
      </c>
      <c r="F47" s="38">
        <v>137.61699999999999</v>
      </c>
      <c r="G47" s="38">
        <v>1.0289999999999999</v>
      </c>
      <c r="H47" s="38">
        <f t="shared" si="0"/>
        <v>0.75780602895507665</v>
      </c>
      <c r="I47" s="38">
        <f t="shared" si="1"/>
        <v>12.124896463281226</v>
      </c>
      <c r="J47" s="38">
        <f t="shared" si="2"/>
        <v>8.4874275242968586</v>
      </c>
      <c r="K47" s="47"/>
      <c r="L47" s="47"/>
    </row>
    <row r="48" spans="1:15">
      <c r="A48" s="55">
        <v>63</v>
      </c>
      <c r="B48" s="47">
        <v>23</v>
      </c>
      <c r="C48" s="47"/>
      <c r="D48" s="37" t="s">
        <v>60</v>
      </c>
      <c r="E48" s="58">
        <v>1</v>
      </c>
      <c r="F48" s="47">
        <v>144.386</v>
      </c>
      <c r="G48" s="38">
        <v>0.81399999999999995</v>
      </c>
      <c r="H48" s="38">
        <f t="shared" si="0"/>
        <v>0.57028205578854252</v>
      </c>
      <c r="I48" s="38">
        <f t="shared" si="1"/>
        <v>9.1245128926166803</v>
      </c>
      <c r="J48" s="38">
        <f t="shared" si="2"/>
        <v>6.3871590248316759</v>
      </c>
      <c r="K48" s="47"/>
      <c r="L48" s="47"/>
    </row>
    <row r="49" spans="1:12">
      <c r="A49" s="55">
        <v>1</v>
      </c>
      <c r="B49" s="47">
        <v>23</v>
      </c>
      <c r="C49" s="47"/>
      <c r="D49" s="37" t="s">
        <v>60</v>
      </c>
      <c r="E49" s="58">
        <v>1</v>
      </c>
      <c r="F49" s="47">
        <v>138.113</v>
      </c>
      <c r="G49" s="38">
        <v>1.0289999999999999</v>
      </c>
      <c r="H49" s="38">
        <f t="shared" si="0"/>
        <v>0.75503872979657072</v>
      </c>
      <c r="I49" s="38">
        <f t="shared" si="1"/>
        <v>12.080619676745131</v>
      </c>
      <c r="J49" s="38">
        <f t="shared" si="2"/>
        <v>8.4564337737215922</v>
      </c>
      <c r="K49" s="47"/>
      <c r="L49" s="47"/>
    </row>
    <row r="50" spans="1:12">
      <c r="A50" s="55">
        <v>69</v>
      </c>
      <c r="B50" s="56">
        <v>25</v>
      </c>
      <c r="C50" s="47"/>
      <c r="D50" s="37" t="s">
        <v>58</v>
      </c>
      <c r="E50" s="58">
        <v>28</v>
      </c>
      <c r="F50" s="47">
        <v>142.19999999999999</v>
      </c>
      <c r="G50" s="47">
        <v>0.32200000000000001</v>
      </c>
      <c r="H50" s="47">
        <f t="shared" si="0"/>
        <v>0.22728624525275623</v>
      </c>
      <c r="I50" s="47">
        <f t="shared" si="1"/>
        <v>3.6365799240440997</v>
      </c>
      <c r="J50" s="47">
        <f t="shared" si="2"/>
        <v>2.5456059468308698</v>
      </c>
      <c r="K50" s="47"/>
      <c r="L50" s="47"/>
    </row>
    <row r="51" spans="1:12">
      <c r="A51" s="55">
        <v>47</v>
      </c>
      <c r="B51" s="56">
        <v>25</v>
      </c>
      <c r="C51" s="47"/>
      <c r="D51" s="37" t="s">
        <v>58</v>
      </c>
      <c r="E51" s="58">
        <v>28</v>
      </c>
      <c r="F51" s="47">
        <v>142.779</v>
      </c>
      <c r="G51" s="47">
        <v>0.32200000000000001</v>
      </c>
      <c r="H51" s="47">
        <f t="shared" si="0"/>
        <v>0.22634487519045043</v>
      </c>
      <c r="I51" s="47">
        <f t="shared" si="1"/>
        <v>3.6215180030472069</v>
      </c>
      <c r="J51" s="47">
        <f t="shared" si="2"/>
        <v>2.5350626021330447</v>
      </c>
      <c r="K51" s="47"/>
      <c r="L51" s="47"/>
    </row>
    <row r="52" spans="1:12">
      <c r="A52" s="55">
        <v>66</v>
      </c>
      <c r="B52" s="56">
        <v>25</v>
      </c>
      <c r="C52" s="47"/>
      <c r="D52" s="37" t="s">
        <v>59</v>
      </c>
      <c r="E52" s="58">
        <v>5</v>
      </c>
      <c r="F52" s="47">
        <v>146.952</v>
      </c>
      <c r="G52" s="47">
        <v>1.1220000000000001</v>
      </c>
      <c r="H52" s="47">
        <f t="shared" si="0"/>
        <v>0.7732391229201907</v>
      </c>
      <c r="I52" s="47">
        <f t="shared" si="1"/>
        <v>12.371825966723051</v>
      </c>
      <c r="J52" s="47">
        <f t="shared" si="2"/>
        <v>8.6602781767061359</v>
      </c>
      <c r="K52" s="47"/>
      <c r="L52" s="47"/>
    </row>
    <row r="53" spans="1:12">
      <c r="A53" s="55">
        <v>5</v>
      </c>
      <c r="B53" s="56">
        <v>25</v>
      </c>
      <c r="C53" s="47"/>
      <c r="D53" s="39" t="s">
        <v>59</v>
      </c>
      <c r="E53" s="58">
        <v>5</v>
      </c>
      <c r="F53" s="47">
        <v>141.279</v>
      </c>
      <c r="G53" s="47">
        <v>1.083</v>
      </c>
      <c r="H53" s="47">
        <f t="shared" si="0"/>
        <v>0.77671927199128565</v>
      </c>
      <c r="I53" s="47">
        <f t="shared" si="1"/>
        <v>12.42750835186057</v>
      </c>
      <c r="J53" s="47">
        <f t="shared" si="2"/>
        <v>8.6992558463023979</v>
      </c>
      <c r="K53" s="47"/>
      <c r="L53" s="47"/>
    </row>
    <row r="54" spans="1:12">
      <c r="A54" s="55">
        <v>49</v>
      </c>
      <c r="B54" s="56">
        <v>25</v>
      </c>
      <c r="C54" s="47"/>
      <c r="D54" s="37" t="s">
        <v>60</v>
      </c>
      <c r="E54" s="58">
        <v>1</v>
      </c>
      <c r="F54" s="47">
        <v>146.357</v>
      </c>
      <c r="G54" s="47">
        <v>0.84199999999999997</v>
      </c>
      <c r="H54" s="47">
        <f t="shared" si="0"/>
        <v>0.5819245981084783</v>
      </c>
      <c r="I54" s="47">
        <f t="shared" si="1"/>
        <v>9.3107935697356528</v>
      </c>
      <c r="J54" s="47">
        <f t="shared" si="2"/>
        <v>6.5175554988149562</v>
      </c>
      <c r="K54" s="47"/>
      <c r="L54" s="47"/>
    </row>
    <row r="55" spans="1:12">
      <c r="A55" s="55">
        <v>42</v>
      </c>
      <c r="B55" s="56">
        <v>25</v>
      </c>
      <c r="C55" s="47"/>
      <c r="D55" s="37" t="s">
        <v>60</v>
      </c>
      <c r="E55" s="58">
        <v>1</v>
      </c>
      <c r="F55" s="47">
        <v>144.947</v>
      </c>
      <c r="G55" s="47">
        <v>0.84699999999999998</v>
      </c>
      <c r="H55" s="47">
        <f t="shared" si="0"/>
        <v>0.59118798673740913</v>
      </c>
      <c r="I55" s="47">
        <f t="shared" si="1"/>
        <v>9.4590077877985461</v>
      </c>
      <c r="J55" s="47">
        <f t="shared" si="2"/>
        <v>6.6213054514589818</v>
      </c>
      <c r="K55" s="47"/>
      <c r="L55" s="47"/>
    </row>
    <row r="56" spans="1:12">
      <c r="A56" s="58">
        <v>15</v>
      </c>
      <c r="B56" s="56">
        <v>32</v>
      </c>
      <c r="C56" s="47"/>
      <c r="D56" s="37" t="s">
        <v>58</v>
      </c>
      <c r="E56" s="57">
        <v>26</v>
      </c>
      <c r="F56" s="47">
        <v>146.57300000000001</v>
      </c>
      <c r="G56" s="47">
        <v>0.34100000000000003</v>
      </c>
      <c r="H56" s="47">
        <f t="shared" si="0"/>
        <v>0.23354201491469592</v>
      </c>
      <c r="I56" s="47">
        <f t="shared" si="1"/>
        <v>3.7366722386351348</v>
      </c>
      <c r="J56" s="47">
        <f t="shared" si="2"/>
        <v>2.6156705670445941</v>
      </c>
      <c r="K56" s="47"/>
      <c r="L56" s="47"/>
    </row>
    <row r="57" spans="1:12">
      <c r="A57" s="58">
        <v>33</v>
      </c>
      <c r="B57" s="56">
        <v>32</v>
      </c>
      <c r="C57" s="47"/>
      <c r="D57" s="37" t="s">
        <v>58</v>
      </c>
      <c r="E57" s="57">
        <v>26</v>
      </c>
      <c r="F57" s="47">
        <v>144.81299999999999</v>
      </c>
      <c r="G57" s="47">
        <v>0.33900000000000002</v>
      </c>
      <c r="H57" s="47">
        <f t="shared" si="0"/>
        <v>0.23503549501697751</v>
      </c>
      <c r="I57" s="47">
        <f t="shared" si="1"/>
        <v>3.7605679202716402</v>
      </c>
      <c r="J57" s="47">
        <f t="shared" si="2"/>
        <v>2.6323975441901482</v>
      </c>
      <c r="K57" s="47"/>
      <c r="L57" s="47"/>
    </row>
    <row r="58" spans="1:12">
      <c r="A58" s="58">
        <v>70</v>
      </c>
      <c r="B58" s="56">
        <v>32</v>
      </c>
      <c r="C58" s="47"/>
      <c r="D58" s="37" t="s">
        <v>59</v>
      </c>
      <c r="E58" s="57">
        <v>5</v>
      </c>
      <c r="F58" s="47">
        <v>140.80000000000001</v>
      </c>
      <c r="G58" s="47">
        <v>1.077</v>
      </c>
      <c r="H58" s="47">
        <f t="shared" si="0"/>
        <v>0.77507035422525983</v>
      </c>
      <c r="I58" s="47">
        <f t="shared" si="1"/>
        <v>12.401125667604157</v>
      </c>
      <c r="J58" s="47">
        <f t="shared" si="2"/>
        <v>8.6807879673229102</v>
      </c>
      <c r="K58" s="47"/>
      <c r="L58" s="47"/>
    </row>
    <row r="59" spans="1:12">
      <c r="A59" s="58">
        <v>38</v>
      </c>
      <c r="B59" s="56">
        <v>32</v>
      </c>
      <c r="C59" s="47"/>
      <c r="D59" s="39" t="s">
        <v>59</v>
      </c>
      <c r="E59" s="57">
        <v>5</v>
      </c>
      <c r="F59" s="47">
        <v>144.58600000000001</v>
      </c>
      <c r="G59" s="47">
        <v>1.111</v>
      </c>
      <c r="H59" s="47">
        <f t="shared" si="0"/>
        <v>0.77836010756534624</v>
      </c>
      <c r="I59" s="47">
        <f t="shared" si="1"/>
        <v>12.45376172104554</v>
      </c>
      <c r="J59" s="47">
        <f t="shared" si="2"/>
        <v>8.717633204731877</v>
      </c>
      <c r="K59" s="47"/>
      <c r="L59" s="47"/>
    </row>
    <row r="60" spans="1:12">
      <c r="A60" s="58">
        <v>64</v>
      </c>
      <c r="B60" s="56">
        <v>32</v>
      </c>
      <c r="C60" s="47"/>
      <c r="D60" s="37" t="s">
        <v>60</v>
      </c>
      <c r="E60" s="57">
        <v>1</v>
      </c>
      <c r="F60" s="47">
        <v>143.33799999999999</v>
      </c>
      <c r="G60" s="47">
        <v>0.84699999999999998</v>
      </c>
      <c r="H60" s="47">
        <f t="shared" si="0"/>
        <v>0.59793631960373295</v>
      </c>
      <c r="I60" s="47">
        <f t="shared" si="1"/>
        <v>9.5669811136597271</v>
      </c>
      <c r="J60" s="47">
        <f t="shared" si="2"/>
        <v>6.696886779561809</v>
      </c>
      <c r="K60" s="47"/>
      <c r="L60" s="47"/>
    </row>
    <row r="61" spans="1:12">
      <c r="A61" s="58">
        <v>2</v>
      </c>
      <c r="B61" s="56">
        <v>32</v>
      </c>
      <c r="C61" s="47"/>
      <c r="D61" s="37" t="s">
        <v>60</v>
      </c>
      <c r="E61" s="57">
        <v>1</v>
      </c>
      <c r="F61" s="47">
        <v>144.762</v>
      </c>
      <c r="G61" s="47">
        <v>0.86299999999999999</v>
      </c>
      <c r="H61" s="47">
        <f t="shared" si="0"/>
        <v>0.6031950919668696</v>
      </c>
      <c r="I61" s="47">
        <f t="shared" si="1"/>
        <v>9.6511214714699136</v>
      </c>
      <c r="J61" s="47">
        <f t="shared" si="2"/>
        <v>6.7557850300289388</v>
      </c>
      <c r="K61" s="47"/>
      <c r="L61" s="47"/>
    </row>
  </sheetData>
  <mergeCells count="4">
    <mergeCell ref="K14:L14"/>
    <mergeCell ref="K15:L15"/>
    <mergeCell ref="K23:L23"/>
    <mergeCell ref="K25:L25"/>
  </mergeCells>
  <pageMargins left="0.75" right="0.75" top="1" bottom="1" header="0.5" footer="0.5"/>
  <pageSetup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20140517</vt:lpstr>
      <vt:lpstr>Chart2</vt:lpstr>
      <vt:lpstr>Chart1</vt:lpstr>
    </vt:vector>
  </TitlesOfParts>
  <Company>UWT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cgreen</dc:creator>
  <cp:lastModifiedBy>rwd71</cp:lastModifiedBy>
  <cp:lastPrinted>2013-04-12T23:45:01Z</cp:lastPrinted>
  <dcterms:created xsi:type="dcterms:W3CDTF">2009-03-24T23:41:44Z</dcterms:created>
  <dcterms:modified xsi:type="dcterms:W3CDTF">2014-05-23T23:03:37Z</dcterms:modified>
</cp:coreProperties>
</file>